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 projet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0" hidden="1">'Suivi projet'!$A$3:$S$103</definedName>
    <definedName name="_xlnm._FilterDatabase" localSheetId="2" hidden="1">'Paramètres'!$A$3:$B$103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 %"/>
    <numFmt numFmtId="166" formatCode="# ##0,00 &quot;€&quot;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FFFFFF"/>
      <sz val="10"/>
    </font>
    <font>
      <name val="Aptos Display"/>
      <b val="1"/>
      <color rgb="000F766E"/>
      <sz val="15"/>
    </font>
    <font>
      <name val="Aptos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1" fontId="5" fillId="7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tâches par statut</a:t>
            </a:r>
          </a:p>
        </rich>
      </tx>
    </title>
    <plotArea>
      <doughnutChart>
        <varyColors val="1"/>
        <ser>
          <idx val="0"/>
          <order val="0"/>
          <tx>
            <strRef>
              <f>'Tableau de bord'!B13</f>
            </strRef>
          </tx>
          <spPr>
            <a:ln xmlns:a="http://schemas.openxmlformats.org/drawingml/2006/main">
              <a:prstDash val="solid"/>
            </a:ln>
          </spPr>
          <cat>
            <numRef>
              <f>'Tableau de bord'!$A$14:$A$17</f>
            </numRef>
          </cat>
          <val>
            <numRef>
              <f>'Tableau de bord'!$B$14:$B$17</f>
            </numRef>
          </val>
        </ser>
        <dLbls>
          <showPercent val="1"/>
          <showLeaderLines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Avancement par tâche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'Suivi projet'!J3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'Suivi projet'!$C$4:$C$103</f>
            </numRef>
          </cat>
          <val>
            <numRef>
              <f>'Suivi projet'!$J$4:$J$103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Avancement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Tâches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prévu et coût engagé par phase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bord'!F13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'Tableau de bord'!$E$14:$E$20</f>
            </numRef>
          </cat>
          <val>
            <numRef>
              <f>'Tableau de bord'!$F$14:$F$20</f>
            </numRef>
          </val>
        </ser>
        <ser>
          <idx val="1"/>
          <order val="1"/>
          <tx>
            <strRef>
              <f>'Tableau de bord'!G13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'Tableau de bord'!$E$14:$E$20</f>
            </numRef>
          </cat>
          <val>
            <numRef>
              <f>'Tableau de bord'!$G$14:$G$20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Phases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(€ HT)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20</row>
      <rowOff>0</rowOff>
    </from>
    <ext cx="576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38</row>
      <rowOff>0</rowOff>
    </from>
    <ext cx="648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/>
  </sheetPr>
  <dimension ref="A1:S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34" customWidth="1" min="3" max="3"/>
    <col width="16" customWidth="1" min="4" max="4"/>
    <col width="16" customWidth="1" min="5" max="5"/>
    <col width="16" customWidth="1" min="6" max="6"/>
    <col width="12" customWidth="1" min="7" max="7"/>
    <col width="14" customWidth="1" min="8" max="8"/>
    <col width="16" customWidth="1" min="9" max="9"/>
    <col width="16" customWidth="1" min="10" max="10"/>
    <col width="23" customWidth="1" min="11" max="11"/>
    <col width="20" customWidth="1" min="12" max="12"/>
    <col width="20" customWidth="1" min="13" max="13"/>
    <col width="20" customWidth="1" min="14" max="14"/>
    <col width="15" customWidth="1" min="15" max="15"/>
    <col width="12" customWidth="1" min="16" max="16"/>
    <col width="34" customWidth="1" min="17" max="17"/>
    <col width="20" customWidth="1" min="18" max="18"/>
    <col width="18" customWidth="1" min="19" max="19"/>
  </cols>
  <sheetData>
    <row r="1" ht="28" customHeight="1">
      <c r="A1" s="1" t="inlineStr">
        <is>
          <t>Suivi d’avancement du projet</t>
        </is>
      </c>
    </row>
    <row r="2" ht="8" customHeight="1"/>
    <row r="3" ht="36" customHeight="1">
      <c r="A3" s="2" t="inlineStr">
        <is>
          <t>ID tâche</t>
        </is>
      </c>
      <c r="B3" s="2" t="inlineStr">
        <is>
          <t>Lot / phase</t>
        </is>
      </c>
      <c r="C3" s="2" t="inlineStr">
        <is>
          <t>Tâche</t>
        </is>
      </c>
      <c r="D3" s="2" t="inlineStr">
        <is>
          <t>Responsable</t>
        </is>
      </c>
      <c r="E3" s="2" t="inlineStr">
        <is>
          <t>Ville / site</t>
        </is>
      </c>
      <c r="F3" s="2" t="inlineStr">
        <is>
          <t>Statut</t>
        </is>
      </c>
      <c r="G3" s="2" t="inlineStr">
        <is>
          <t>Priorité</t>
        </is>
      </c>
      <c r="H3" s="2" t="inlineStr">
        <is>
          <t>Date de début</t>
        </is>
      </c>
      <c r="I3" s="2" t="inlineStr">
        <is>
          <t>Date d’échéance</t>
        </is>
      </c>
      <c r="J3" s="2" t="inlineStr">
        <is>
          <t>Avancement (%)</t>
        </is>
      </c>
      <c r="K3" s="2" t="inlineStr">
        <is>
          <t>Avancement pondéré (%)</t>
        </is>
      </c>
      <c r="L3" s="2" t="inlineStr">
        <is>
          <t>Budget prévu (€ HT)</t>
        </is>
      </c>
      <c r="M3" s="2" t="inlineStr">
        <is>
          <t>Coût engagé (€ HT)</t>
        </is>
      </c>
      <c r="N3" s="2" t="inlineStr">
        <is>
          <t>Écart budgétaire (€)</t>
        </is>
      </c>
      <c r="O3" s="2" t="inlineStr">
        <is>
          <t>Jours restants</t>
        </is>
      </c>
      <c r="P3" s="2" t="inlineStr">
        <is>
          <t>Risque</t>
        </is>
      </c>
      <c r="Q3" s="2" t="inlineStr">
        <is>
          <t>Commentaires</t>
        </is>
      </c>
      <c r="R3" s="2" t="inlineStr">
        <is>
          <t>Dernière mise à jour</t>
        </is>
      </c>
      <c r="S3" s="2" t="inlineStr">
        <is>
          <t>Alerte délai</t>
        </is>
      </c>
    </row>
    <row r="4" ht="30" customHeight="1">
      <c r="A4" s="3" t="inlineStr">
        <is>
          <t>T-001</t>
        </is>
      </c>
      <c r="B4" s="3" t="inlineStr">
        <is>
          <t>Cadrage</t>
        </is>
      </c>
      <c r="C4" s="4" t="inlineStr">
        <is>
          <t>Cadrage fonctionnel</t>
        </is>
      </c>
      <c r="D4" s="5">
        <f>IF('Suivi projet'!A4="","",IFERROR(VLOOKUP('Suivi projet'!A4,'Paramètres'!$A$4:$B$103,2,FALSE),"À affecter"))</f>
        <v/>
      </c>
      <c r="E4" s="4" t="inlineStr">
        <is>
          <t>Paris</t>
        </is>
      </c>
      <c r="F4" s="3" t="inlineStr">
        <is>
          <t>Terminé</t>
        </is>
      </c>
      <c r="G4" s="3" t="inlineStr">
        <is>
          <t>Haute</t>
        </is>
      </c>
      <c r="H4" s="6" t="n">
        <v>46027</v>
      </c>
      <c r="I4" s="6" t="n">
        <v>46038</v>
      </c>
      <c r="J4" s="7" t="n">
        <v>1</v>
      </c>
      <c r="K4" s="8">
        <f>IF('Suivi projet'!A4="","",IFERROR('Suivi projet'!J4*'Suivi projet'!L4/SUM('Suivi projet'!$L$4:$L$103),0))</f>
        <v/>
      </c>
      <c r="L4" s="9" t="n">
        <v>8000</v>
      </c>
      <c r="M4" s="9" t="n">
        <v>7600</v>
      </c>
      <c r="N4" s="10">
        <f>IF('Suivi projet'!A4="","",IFERROR('Suivi projet'!M4-'Suivi projet'!L4,0))</f>
        <v/>
      </c>
      <c r="O4" s="11">
        <f>IF(OR('Suivi projet'!A4="",'Suivi projet'!I4=""),"",'Suivi projet'!I4-TODAY())</f>
        <v/>
      </c>
      <c r="P4" s="3" t="inlineStr">
        <is>
          <t>Faible</t>
        </is>
      </c>
      <c r="Q4" s="12" t="inlineStr">
        <is>
          <t>Ateliers de cadrage validés.</t>
        </is>
      </c>
      <c r="R4" s="6" t="n">
        <v>46038</v>
      </c>
      <c r="S4" s="13">
        <f>IF(OR('Suivi projet'!A4="",'Suivi projet'!I4=""),"",IF(AND('Suivi projet'!F4&lt;&gt;"Terminé",'Suivi projet'!O4&lt;0),"En retard","Dans les délais"))</f>
        <v/>
      </c>
    </row>
    <row r="5" ht="30" customHeight="1">
      <c r="A5" s="3" t="inlineStr">
        <is>
          <t>T-002</t>
        </is>
      </c>
      <c r="B5" s="3" t="inlineStr">
        <is>
          <t>Analyse</t>
        </is>
      </c>
      <c r="C5" s="4" t="inlineStr">
        <is>
          <t>Analyse des besoins</t>
        </is>
      </c>
      <c r="D5" s="14">
        <f>IF('Suivi projet'!A5="","",IFERROR(VLOOKUP('Suivi projet'!A5,'Paramètres'!$A$4:$B$103,2,FALSE),"À affecter"))</f>
        <v/>
      </c>
      <c r="E5" s="4" t="inlineStr">
        <is>
          <t>Lyon</t>
        </is>
      </c>
      <c r="F5" s="3" t="inlineStr">
        <is>
          <t>Terminé</t>
        </is>
      </c>
      <c r="G5" s="3" t="inlineStr">
        <is>
          <t>Haute</t>
        </is>
      </c>
      <c r="H5" s="6" t="n">
        <v>46041</v>
      </c>
      <c r="I5" s="6" t="n">
        <v>46052</v>
      </c>
      <c r="J5" s="7" t="n">
        <v>1</v>
      </c>
      <c r="K5" s="15">
        <f>IF('Suivi projet'!A5="","",IFERROR('Suivi projet'!J5*'Suivi projet'!L5/SUM('Suivi projet'!$L$4:$L$103),0))</f>
        <v/>
      </c>
      <c r="L5" s="9" t="n">
        <v>6500</v>
      </c>
      <c r="M5" s="9" t="n">
        <v>6200</v>
      </c>
      <c r="N5" s="16">
        <f>IF('Suivi projet'!A5="","",IFERROR('Suivi projet'!M5-'Suivi projet'!L5,0))</f>
        <v/>
      </c>
      <c r="O5" s="17">
        <f>IF(OR('Suivi projet'!A5="",'Suivi projet'!I5=""),"",'Suivi projet'!I5-TODAY())</f>
        <v/>
      </c>
      <c r="P5" s="3" t="inlineStr">
        <is>
          <t>Faible</t>
        </is>
      </c>
      <c r="Q5" s="12" t="inlineStr">
        <is>
          <t>Expression des besoins approuvée.</t>
        </is>
      </c>
      <c r="R5" s="6" t="n">
        <v>46052</v>
      </c>
      <c r="S5" s="18">
        <f>IF(OR('Suivi projet'!A5="",'Suivi projet'!I5=""),"",IF(AND('Suivi projet'!F5&lt;&gt;"Terminé",'Suivi projet'!O5&lt;0),"En retard","Dans les délais"))</f>
        <v/>
      </c>
    </row>
    <row r="6" ht="30" customHeight="1">
      <c r="A6" s="3" t="inlineStr">
        <is>
          <t>T-003</t>
        </is>
      </c>
      <c r="B6" s="3" t="inlineStr">
        <is>
          <t>Conception</t>
        </is>
      </c>
      <c r="C6" s="4" t="inlineStr">
        <is>
          <t>Conception technique</t>
        </is>
      </c>
      <c r="D6" s="5">
        <f>IF('Suivi projet'!A6="","",IFERROR(VLOOKUP('Suivi projet'!A6,'Paramètres'!$A$4:$B$103,2,FALSE),"À affecter"))</f>
        <v/>
      </c>
      <c r="E6" s="4" t="inlineStr">
        <is>
          <t>Toulouse</t>
        </is>
      </c>
      <c r="F6" s="3" t="inlineStr">
        <is>
          <t>En cours</t>
        </is>
      </c>
      <c r="G6" s="3" t="inlineStr">
        <is>
          <t>Haute</t>
        </is>
      </c>
      <c r="H6" s="6" t="n">
        <v>46055</v>
      </c>
      <c r="I6" s="6" t="n">
        <v>46073</v>
      </c>
      <c r="J6" s="7" t="n">
        <v>0.75</v>
      </c>
      <c r="K6" s="8">
        <f>IF('Suivi projet'!A6="","",IFERROR('Suivi projet'!J6*'Suivi projet'!L6/SUM('Suivi projet'!$L$4:$L$103),0))</f>
        <v/>
      </c>
      <c r="L6" s="9" t="n">
        <v>12000</v>
      </c>
      <c r="M6" s="9" t="n">
        <v>9000</v>
      </c>
      <c r="N6" s="10">
        <f>IF('Suivi projet'!A6="","",IFERROR('Suivi projet'!M6-'Suivi projet'!L6,0))</f>
        <v/>
      </c>
      <c r="O6" s="11">
        <f>IF(OR('Suivi projet'!A6="",'Suivi projet'!I6=""),"",'Suivi projet'!I6-TODAY())</f>
        <v/>
      </c>
      <c r="P6" s="3" t="inlineStr">
        <is>
          <t>Moyen</t>
        </is>
      </c>
      <c r="Q6" s="12" t="inlineStr">
        <is>
          <t>Architecture et interfaces en validation.</t>
        </is>
      </c>
      <c r="R6" s="6" t="n">
        <v>46071</v>
      </c>
      <c r="S6" s="13">
        <f>IF(OR('Suivi projet'!A6="",'Suivi projet'!I6=""),"",IF(AND('Suivi projet'!F6&lt;&gt;"Terminé",'Suivi projet'!O6&lt;0),"En retard","Dans les délais"))</f>
        <v/>
      </c>
    </row>
    <row r="7" ht="30" customHeight="1">
      <c r="A7" s="3" t="inlineStr">
        <is>
          <t>T-004</t>
        </is>
      </c>
      <c r="B7" s="3" t="inlineStr">
        <is>
          <t>Développement</t>
        </is>
      </c>
      <c r="C7" s="4" t="inlineStr">
        <is>
          <t>Développement du module clients</t>
        </is>
      </c>
      <c r="D7" s="14">
        <f>IF('Suivi projet'!A7="","",IFERROR(VLOOKUP('Suivi projet'!A7,'Paramètres'!$A$4:$B$103,2,FALSE),"À affecter"))</f>
        <v/>
      </c>
      <c r="E7" s="4" t="inlineStr">
        <is>
          <t>Nantes</t>
        </is>
      </c>
      <c r="F7" s="3" t="inlineStr">
        <is>
          <t>En cours</t>
        </is>
      </c>
      <c r="G7" s="3" t="inlineStr">
        <is>
          <t>Haute</t>
        </is>
      </c>
      <c r="H7" s="6" t="n">
        <v>46076</v>
      </c>
      <c r="I7" s="6" t="n">
        <v>46101</v>
      </c>
      <c r="J7" s="7" t="n">
        <v>0.6</v>
      </c>
      <c r="K7" s="15">
        <f>IF('Suivi projet'!A7="","",IFERROR('Suivi projet'!J7*'Suivi projet'!L7/SUM('Suivi projet'!$L$4:$L$103),0))</f>
        <v/>
      </c>
      <c r="L7" s="9" t="n">
        <v>28000</v>
      </c>
      <c r="M7" s="9" t="n">
        <v>17800</v>
      </c>
      <c r="N7" s="16">
        <f>IF('Suivi projet'!A7="","",IFERROR('Suivi projet'!M7-'Suivi projet'!L7,0))</f>
        <v/>
      </c>
      <c r="O7" s="17">
        <f>IF(OR('Suivi projet'!A7="",'Suivi projet'!I7=""),"",'Suivi projet'!I7-TODAY())</f>
        <v/>
      </c>
      <c r="P7" s="3" t="inlineStr">
        <is>
          <t>Moyen</t>
        </is>
      </c>
      <c r="Q7" s="12" t="inlineStr">
        <is>
          <t>Fonctions principales développées.</t>
        </is>
      </c>
      <c r="R7" s="6" t="n">
        <v>46099</v>
      </c>
      <c r="S7" s="18">
        <f>IF(OR('Suivi projet'!A7="",'Suivi projet'!I7=""),"",IF(AND('Suivi projet'!F7&lt;&gt;"Terminé",'Suivi projet'!O7&lt;0),"En retard","Dans les délais"))</f>
        <v/>
      </c>
    </row>
    <row r="8" ht="30" customHeight="1">
      <c r="A8" s="3" t="inlineStr">
        <is>
          <t>T-005</t>
        </is>
      </c>
      <c r="B8" s="3" t="inlineStr">
        <is>
          <t>Développement</t>
        </is>
      </c>
      <c r="C8" s="4" t="inlineStr">
        <is>
          <t>Intégration API</t>
        </is>
      </c>
      <c r="D8" s="5">
        <f>IF('Suivi projet'!A8="","",IFERROR(VLOOKUP('Suivi projet'!A8,'Paramètres'!$A$4:$B$103,2,FALSE),"À affecter"))</f>
        <v/>
      </c>
      <c r="E8" s="4" t="inlineStr">
        <is>
          <t>Bordeaux</t>
        </is>
      </c>
      <c r="F8" s="3" t="inlineStr">
        <is>
          <t>En cours</t>
        </is>
      </c>
      <c r="G8" s="3" t="inlineStr">
        <is>
          <t>Moyenne</t>
        </is>
      </c>
      <c r="H8" s="6" t="n">
        <v>46090</v>
      </c>
      <c r="I8" s="6" t="n">
        <v>46115</v>
      </c>
      <c r="J8" s="7" t="n">
        <v>0.4</v>
      </c>
      <c r="K8" s="8">
        <f>IF('Suivi projet'!A8="","",IFERROR('Suivi projet'!J8*'Suivi projet'!L8/SUM('Suivi projet'!$L$4:$L$103),0))</f>
        <v/>
      </c>
      <c r="L8" s="9" t="n">
        <v>16000</v>
      </c>
      <c r="M8" s="9" t="n">
        <v>7000</v>
      </c>
      <c r="N8" s="10">
        <f>IF('Suivi projet'!A8="","",IFERROR('Suivi projet'!M8-'Suivi projet'!L8,0))</f>
        <v/>
      </c>
      <c r="O8" s="11">
        <f>IF(OR('Suivi projet'!A8="",'Suivi projet'!I8=""),"",'Suivi projet'!I8-TODAY())</f>
        <v/>
      </c>
      <c r="P8" s="3" t="inlineStr">
        <is>
          <t>Élevé</t>
        </is>
      </c>
      <c r="Q8" s="12" t="inlineStr">
        <is>
          <t>Accès fournisseur en attente de stabilisation.</t>
        </is>
      </c>
      <c r="R8" s="6" t="n">
        <v>46111</v>
      </c>
      <c r="S8" s="13">
        <f>IF(OR('Suivi projet'!A8="",'Suivi projet'!I8=""),"",IF(AND('Suivi projet'!F8&lt;&gt;"Terminé",'Suivi projet'!O8&lt;0),"En retard","Dans les délais"))</f>
        <v/>
      </c>
    </row>
    <row r="9" ht="30" customHeight="1">
      <c r="A9" s="3" t="inlineStr">
        <is>
          <t>T-006</t>
        </is>
      </c>
      <c r="B9" s="3" t="inlineStr">
        <is>
          <t>Tests</t>
        </is>
      </c>
      <c r="C9" s="4" t="inlineStr">
        <is>
          <t>Tests fonctionnels</t>
        </is>
      </c>
      <c r="D9" s="14">
        <f>IF('Suivi projet'!A9="","",IFERROR(VLOOKUP('Suivi projet'!A9,'Paramètres'!$A$4:$B$103,2,FALSE),"À affecter"))</f>
        <v/>
      </c>
      <c r="E9" s="4" t="inlineStr">
        <is>
          <t>Lille</t>
        </is>
      </c>
      <c r="F9" s="3" t="inlineStr">
        <is>
          <t>Non démarré</t>
        </is>
      </c>
      <c r="G9" s="3" t="inlineStr">
        <is>
          <t>Haute</t>
        </is>
      </c>
      <c r="H9" s="6" t="n">
        <v>46118</v>
      </c>
      <c r="I9" s="6" t="n">
        <v>46136</v>
      </c>
      <c r="J9" s="7" t="n">
        <v>0</v>
      </c>
      <c r="K9" s="15">
        <f>IF('Suivi projet'!A9="","",IFERROR('Suivi projet'!J9*'Suivi projet'!L9/SUM('Suivi projet'!$L$4:$L$103),0))</f>
        <v/>
      </c>
      <c r="L9" s="9" t="n">
        <v>9000</v>
      </c>
      <c r="M9" s="9" t="n">
        <v>1000</v>
      </c>
      <c r="N9" s="16">
        <f>IF('Suivi projet'!A9="","",IFERROR('Suivi projet'!M9-'Suivi projet'!L9,0))</f>
        <v/>
      </c>
      <c r="O9" s="17">
        <f>IF(OR('Suivi projet'!A9="",'Suivi projet'!I9=""),"",'Suivi projet'!I9-TODAY())</f>
        <v/>
      </c>
      <c r="P9" s="3" t="inlineStr">
        <is>
          <t>Moyen</t>
        </is>
      </c>
      <c r="Q9" s="12" t="inlineStr">
        <is>
          <t>Plan de tests à préparer.</t>
        </is>
      </c>
      <c r="R9" s="6" t="n">
        <v>46118</v>
      </c>
      <c r="S9" s="18">
        <f>IF(OR('Suivi projet'!A9="",'Suivi projet'!I9=""),"",IF(AND('Suivi projet'!F9&lt;&gt;"Terminé",'Suivi projet'!O9&lt;0),"En retard","Dans les délais"))</f>
        <v/>
      </c>
    </row>
    <row r="10" ht="30" customHeight="1">
      <c r="A10" s="3" t="inlineStr">
        <is>
          <t>T-007</t>
        </is>
      </c>
      <c r="B10" s="3" t="inlineStr">
        <is>
          <t>Déploiement</t>
        </is>
      </c>
      <c r="C10" s="4" t="inlineStr">
        <is>
          <t>Formation utilisateurs</t>
        </is>
      </c>
      <c r="D10" s="5">
        <f>IF('Suivi projet'!A10="","",IFERROR(VLOOKUP('Suivi projet'!A10,'Paramètres'!$A$4:$B$103,2,FALSE),"À affecter"))</f>
        <v/>
      </c>
      <c r="E10" s="4" t="inlineStr">
        <is>
          <t>Rennes</t>
        </is>
      </c>
      <c r="F10" s="3" t="inlineStr">
        <is>
          <t>Non démarré</t>
        </is>
      </c>
      <c r="G10" s="3" t="inlineStr">
        <is>
          <t>Moyenne</t>
        </is>
      </c>
      <c r="H10" s="6" t="n">
        <v>46139</v>
      </c>
      <c r="I10" s="6" t="n">
        <v>46157</v>
      </c>
      <c r="J10" s="7" t="n">
        <v>0</v>
      </c>
      <c r="K10" s="8">
        <f>IF('Suivi projet'!A10="","",IFERROR('Suivi projet'!J10*'Suivi projet'!L10/SUM('Suivi projet'!$L$4:$L$103),0))</f>
        <v/>
      </c>
      <c r="L10" s="9" t="n">
        <v>5500</v>
      </c>
      <c r="M10" s="9" t="n">
        <v>0</v>
      </c>
      <c r="N10" s="10">
        <f>IF('Suivi projet'!A10="","",IFERROR('Suivi projet'!M10-'Suivi projet'!L10,0))</f>
        <v/>
      </c>
      <c r="O10" s="11">
        <f>IF(OR('Suivi projet'!A10="",'Suivi projet'!I10=""),"",'Suivi projet'!I10-TODAY())</f>
        <v/>
      </c>
      <c r="P10" s="3" t="inlineStr">
        <is>
          <t>Faible</t>
        </is>
      </c>
      <c r="Q10" s="12" t="inlineStr">
        <is>
          <t>Supports de formation à planifier.</t>
        </is>
      </c>
      <c r="R10" s="6" t="n">
        <v>46139</v>
      </c>
      <c r="S10" s="13">
        <f>IF(OR('Suivi projet'!A10="",'Suivi projet'!I10=""),"",IF(AND('Suivi projet'!F10&lt;&gt;"Terminé",'Suivi projet'!O10&lt;0),"En retard","Dans les délais"))</f>
        <v/>
      </c>
    </row>
    <row r="11" ht="30" customHeight="1">
      <c r="A11" s="3" t="inlineStr">
        <is>
          <t>T-008</t>
        </is>
      </c>
      <c r="B11" s="3" t="inlineStr">
        <is>
          <t>Déploiement</t>
        </is>
      </c>
      <c r="C11" s="4" t="inlineStr">
        <is>
          <t>Déploiement pilote</t>
        </is>
      </c>
      <c r="D11" s="14">
        <f>IF('Suivi projet'!A11="","",IFERROR(VLOOKUP('Suivi projet'!A11,'Paramètres'!$A$4:$B$103,2,FALSE),"À affecter"))</f>
        <v/>
      </c>
      <c r="E11" s="4" t="inlineStr">
        <is>
          <t>Marseille</t>
        </is>
      </c>
      <c r="F11" s="3" t="inlineStr">
        <is>
          <t>Non démarré</t>
        </is>
      </c>
      <c r="G11" s="3" t="inlineStr">
        <is>
          <t>Haute</t>
        </is>
      </c>
      <c r="H11" s="6" t="n">
        <v>46160</v>
      </c>
      <c r="I11" s="6" t="n">
        <v>46171</v>
      </c>
      <c r="J11" s="7" t="n">
        <v>0</v>
      </c>
      <c r="K11" s="15">
        <f>IF('Suivi projet'!A11="","",IFERROR('Suivi projet'!J11*'Suivi projet'!L11/SUM('Suivi projet'!$L$4:$L$103),0))</f>
        <v/>
      </c>
      <c r="L11" s="9" t="n">
        <v>11000</v>
      </c>
      <c r="M11" s="9" t="n">
        <v>0</v>
      </c>
      <c r="N11" s="16">
        <f>IF('Suivi projet'!A11="","",IFERROR('Suivi projet'!M11-'Suivi projet'!L11,0))</f>
        <v/>
      </c>
      <c r="O11" s="17">
        <f>IF(OR('Suivi projet'!A11="",'Suivi projet'!I11=""),"",'Suivi projet'!I11-TODAY())</f>
        <v/>
      </c>
      <c r="P11" s="3" t="inlineStr">
        <is>
          <t>Élevé</t>
        </is>
      </c>
      <c r="Q11" s="12" t="inlineStr">
        <is>
          <t>Validation du site pilote requise.</t>
        </is>
      </c>
      <c r="R11" s="6" t="n">
        <v>46160</v>
      </c>
      <c r="S11" s="18">
        <f>IF(OR('Suivi projet'!A11="",'Suivi projet'!I11=""),"",IF(AND('Suivi projet'!F11&lt;&gt;"Terminé",'Suivi projet'!O11&lt;0),"En retard","Dans les délais"))</f>
        <v/>
      </c>
    </row>
    <row r="12" ht="30" customHeight="1">
      <c r="A12" s="3" t="inlineStr">
        <is>
          <t>T-009</t>
        </is>
      </c>
      <c r="B12" s="3" t="inlineStr">
        <is>
          <t>Clôture</t>
        </is>
      </c>
      <c r="C12" s="4" t="inlineStr">
        <is>
          <t>Bilan et clôture</t>
        </is>
      </c>
      <c r="D12" s="5">
        <f>IF('Suivi projet'!A12="","",IFERROR(VLOOKUP('Suivi projet'!A12,'Paramètres'!$A$4:$B$103,2,FALSE),"À affecter"))</f>
        <v/>
      </c>
      <c r="E12" s="4" t="inlineStr">
        <is>
          <t>Strasbourg</t>
        </is>
      </c>
      <c r="F12" s="3" t="inlineStr">
        <is>
          <t>Non démarré</t>
        </is>
      </c>
      <c r="G12" s="3" t="inlineStr">
        <is>
          <t>Basse</t>
        </is>
      </c>
      <c r="H12" s="6" t="n">
        <v>46174</v>
      </c>
      <c r="I12" s="6" t="n">
        <v>46185</v>
      </c>
      <c r="J12" s="7" t="n">
        <v>0</v>
      </c>
      <c r="K12" s="8">
        <f>IF('Suivi projet'!A12="","",IFERROR('Suivi projet'!J12*'Suivi projet'!L12/SUM('Suivi projet'!$L$4:$L$103),0))</f>
        <v/>
      </c>
      <c r="L12" s="9" t="n">
        <v>2500</v>
      </c>
      <c r="M12" s="9" t="n">
        <v>0</v>
      </c>
      <c r="N12" s="10">
        <f>IF('Suivi projet'!A12="","",IFERROR('Suivi projet'!M12-'Suivi projet'!L12,0))</f>
        <v/>
      </c>
      <c r="O12" s="11">
        <f>IF(OR('Suivi projet'!A12="",'Suivi projet'!I12=""),"",'Suivi projet'!I12-TODAY())</f>
        <v/>
      </c>
      <c r="P12" s="3" t="inlineStr">
        <is>
          <t>Faible</t>
        </is>
      </c>
      <c r="Q12" s="12" t="inlineStr">
        <is>
          <t>Préparer le retour d’expérience.</t>
        </is>
      </c>
      <c r="R12" s="6" t="n">
        <v>46174</v>
      </c>
      <c r="S12" s="13">
        <f>IF(OR('Suivi projet'!A12="",'Suivi projet'!I12=""),"",IF(AND('Suivi projet'!F12&lt;&gt;"Terminé",'Suivi projet'!O12&lt;0),"En retard","Dans les délais"))</f>
        <v/>
      </c>
    </row>
    <row r="13">
      <c r="A13" s="3" t="n"/>
      <c r="B13" s="3" t="n"/>
      <c r="C13" s="4" t="n"/>
      <c r="D13" s="14">
        <f>IF('Suivi projet'!A13="","",IFERROR(VLOOKUP('Suivi projet'!A13,'Paramètres'!$A$4:$B$103,2,FALSE),"À affecter"))</f>
        <v/>
      </c>
      <c r="E13" s="4" t="n"/>
      <c r="F13" s="3" t="n"/>
      <c r="G13" s="3" t="n"/>
      <c r="H13" s="6" t="n"/>
      <c r="I13" s="6" t="n"/>
      <c r="J13" s="7" t="n"/>
      <c r="K13" s="15">
        <f>IF('Suivi projet'!A13="","",IFERROR('Suivi projet'!J13*'Suivi projet'!L13/SUM('Suivi projet'!$L$4:$L$103),0))</f>
        <v/>
      </c>
      <c r="L13" s="9" t="n"/>
      <c r="M13" s="9" t="n"/>
      <c r="N13" s="16">
        <f>IF('Suivi projet'!A13="","",IFERROR('Suivi projet'!M13-'Suivi projet'!L13,0))</f>
        <v/>
      </c>
      <c r="O13" s="17">
        <f>IF(OR('Suivi projet'!A13="",'Suivi projet'!I13=""),"",'Suivi projet'!I13-TODAY())</f>
        <v/>
      </c>
      <c r="P13" s="3" t="n"/>
      <c r="Q13" s="12" t="n"/>
      <c r="R13" s="6" t="n"/>
      <c r="S13" s="18">
        <f>IF(OR('Suivi projet'!A13="",'Suivi projet'!I13=""),"",IF(AND('Suivi projet'!F13&lt;&gt;"Terminé",'Suivi projet'!O13&lt;0),"En retard","Dans les délais"))</f>
        <v/>
      </c>
    </row>
    <row r="14">
      <c r="A14" s="3" t="n"/>
      <c r="B14" s="3" t="n"/>
      <c r="C14" s="4" t="n"/>
      <c r="D14" s="5">
        <f>IF('Suivi projet'!A14="","",IFERROR(VLOOKUP('Suivi projet'!A14,'Paramètres'!$A$4:$B$103,2,FALSE),"À affecter"))</f>
        <v/>
      </c>
      <c r="E14" s="4" t="n"/>
      <c r="F14" s="3" t="n"/>
      <c r="G14" s="3" t="n"/>
      <c r="H14" s="6" t="n"/>
      <c r="I14" s="6" t="n"/>
      <c r="J14" s="7" t="n"/>
      <c r="K14" s="8">
        <f>IF('Suivi projet'!A14="","",IFERROR('Suivi projet'!J14*'Suivi projet'!L14/SUM('Suivi projet'!$L$4:$L$103),0))</f>
        <v/>
      </c>
      <c r="L14" s="9" t="n"/>
      <c r="M14" s="9" t="n"/>
      <c r="N14" s="10">
        <f>IF('Suivi projet'!A14="","",IFERROR('Suivi projet'!M14-'Suivi projet'!L14,0))</f>
        <v/>
      </c>
      <c r="O14" s="11">
        <f>IF(OR('Suivi projet'!A14="",'Suivi projet'!I14=""),"",'Suivi projet'!I14-TODAY())</f>
        <v/>
      </c>
      <c r="P14" s="3" t="n"/>
      <c r="Q14" s="12" t="n"/>
      <c r="R14" s="6" t="n"/>
      <c r="S14" s="13">
        <f>IF(OR('Suivi projet'!A14="",'Suivi projet'!I14=""),"",IF(AND('Suivi projet'!F14&lt;&gt;"Terminé",'Suivi projet'!O14&lt;0),"En retard","Dans les délais"))</f>
        <v/>
      </c>
    </row>
    <row r="15">
      <c r="A15" s="3" t="n"/>
      <c r="B15" s="3" t="n"/>
      <c r="C15" s="4" t="n"/>
      <c r="D15" s="14">
        <f>IF('Suivi projet'!A15="","",IFERROR(VLOOKUP('Suivi projet'!A15,'Paramètres'!$A$4:$B$103,2,FALSE),"À affecter"))</f>
        <v/>
      </c>
      <c r="E15" s="4" t="n"/>
      <c r="F15" s="3" t="n"/>
      <c r="G15" s="3" t="n"/>
      <c r="H15" s="6" t="n"/>
      <c r="I15" s="6" t="n"/>
      <c r="J15" s="7" t="n"/>
      <c r="K15" s="15">
        <f>IF('Suivi projet'!A15="","",IFERROR('Suivi projet'!J15*'Suivi projet'!L15/SUM('Suivi projet'!$L$4:$L$103),0))</f>
        <v/>
      </c>
      <c r="L15" s="9" t="n"/>
      <c r="M15" s="9" t="n"/>
      <c r="N15" s="16">
        <f>IF('Suivi projet'!A15="","",IFERROR('Suivi projet'!M15-'Suivi projet'!L15,0))</f>
        <v/>
      </c>
      <c r="O15" s="17">
        <f>IF(OR('Suivi projet'!A15="",'Suivi projet'!I15=""),"",'Suivi projet'!I15-TODAY())</f>
        <v/>
      </c>
      <c r="P15" s="3" t="n"/>
      <c r="Q15" s="12" t="n"/>
      <c r="R15" s="6" t="n"/>
      <c r="S15" s="18">
        <f>IF(OR('Suivi projet'!A15="",'Suivi projet'!I15=""),"",IF(AND('Suivi projet'!F15&lt;&gt;"Terminé",'Suivi projet'!O15&lt;0),"En retard","Dans les délais"))</f>
        <v/>
      </c>
    </row>
    <row r="16">
      <c r="A16" s="3" t="n"/>
      <c r="B16" s="3" t="n"/>
      <c r="C16" s="4" t="n"/>
      <c r="D16" s="5">
        <f>IF('Suivi projet'!A16="","",IFERROR(VLOOKUP('Suivi projet'!A16,'Paramètres'!$A$4:$B$103,2,FALSE),"À affecter"))</f>
        <v/>
      </c>
      <c r="E16" s="4" t="n"/>
      <c r="F16" s="3" t="n"/>
      <c r="G16" s="3" t="n"/>
      <c r="H16" s="6" t="n"/>
      <c r="I16" s="6" t="n"/>
      <c r="J16" s="7" t="n"/>
      <c r="K16" s="8">
        <f>IF('Suivi projet'!A16="","",IFERROR('Suivi projet'!J16*'Suivi projet'!L16/SUM('Suivi projet'!$L$4:$L$103),0))</f>
        <v/>
      </c>
      <c r="L16" s="9" t="n"/>
      <c r="M16" s="9" t="n"/>
      <c r="N16" s="10">
        <f>IF('Suivi projet'!A16="","",IFERROR('Suivi projet'!M16-'Suivi projet'!L16,0))</f>
        <v/>
      </c>
      <c r="O16" s="11">
        <f>IF(OR('Suivi projet'!A16="",'Suivi projet'!I16=""),"",'Suivi projet'!I16-TODAY())</f>
        <v/>
      </c>
      <c r="P16" s="3" t="n"/>
      <c r="Q16" s="12" t="n"/>
      <c r="R16" s="6" t="n"/>
      <c r="S16" s="13">
        <f>IF(OR('Suivi projet'!A16="",'Suivi projet'!I16=""),"",IF(AND('Suivi projet'!F16&lt;&gt;"Terminé",'Suivi projet'!O16&lt;0),"En retard","Dans les délais"))</f>
        <v/>
      </c>
    </row>
    <row r="17">
      <c r="A17" s="3" t="n"/>
      <c r="B17" s="3" t="n"/>
      <c r="C17" s="4" t="n"/>
      <c r="D17" s="14">
        <f>IF('Suivi projet'!A17="","",IFERROR(VLOOKUP('Suivi projet'!A17,'Paramètres'!$A$4:$B$103,2,FALSE),"À affecter"))</f>
        <v/>
      </c>
      <c r="E17" s="4" t="n"/>
      <c r="F17" s="3" t="n"/>
      <c r="G17" s="3" t="n"/>
      <c r="H17" s="6" t="n"/>
      <c r="I17" s="6" t="n"/>
      <c r="J17" s="7" t="n"/>
      <c r="K17" s="15">
        <f>IF('Suivi projet'!A17="","",IFERROR('Suivi projet'!J17*'Suivi projet'!L17/SUM('Suivi projet'!$L$4:$L$103),0))</f>
        <v/>
      </c>
      <c r="L17" s="9" t="n"/>
      <c r="M17" s="9" t="n"/>
      <c r="N17" s="16">
        <f>IF('Suivi projet'!A17="","",IFERROR('Suivi projet'!M17-'Suivi projet'!L17,0))</f>
        <v/>
      </c>
      <c r="O17" s="17">
        <f>IF(OR('Suivi projet'!A17="",'Suivi projet'!I17=""),"",'Suivi projet'!I17-TODAY())</f>
        <v/>
      </c>
      <c r="P17" s="3" t="n"/>
      <c r="Q17" s="12" t="n"/>
      <c r="R17" s="6" t="n"/>
      <c r="S17" s="18">
        <f>IF(OR('Suivi projet'!A17="",'Suivi projet'!I17=""),"",IF(AND('Suivi projet'!F17&lt;&gt;"Terminé",'Suivi projet'!O17&lt;0),"En retard","Dans les délais"))</f>
        <v/>
      </c>
    </row>
    <row r="18">
      <c r="A18" s="3" t="n"/>
      <c r="B18" s="3" t="n"/>
      <c r="C18" s="4" t="n"/>
      <c r="D18" s="5">
        <f>IF('Suivi projet'!A18="","",IFERROR(VLOOKUP('Suivi projet'!A18,'Paramètres'!$A$4:$B$103,2,FALSE),"À affecter"))</f>
        <v/>
      </c>
      <c r="E18" s="4" t="n"/>
      <c r="F18" s="3" t="n"/>
      <c r="G18" s="3" t="n"/>
      <c r="H18" s="6" t="n"/>
      <c r="I18" s="6" t="n"/>
      <c r="J18" s="7" t="n"/>
      <c r="K18" s="8">
        <f>IF('Suivi projet'!A18="","",IFERROR('Suivi projet'!J18*'Suivi projet'!L18/SUM('Suivi projet'!$L$4:$L$103),0))</f>
        <v/>
      </c>
      <c r="L18" s="9" t="n"/>
      <c r="M18" s="9" t="n"/>
      <c r="N18" s="10">
        <f>IF('Suivi projet'!A18="","",IFERROR('Suivi projet'!M18-'Suivi projet'!L18,0))</f>
        <v/>
      </c>
      <c r="O18" s="11">
        <f>IF(OR('Suivi projet'!A18="",'Suivi projet'!I18=""),"",'Suivi projet'!I18-TODAY())</f>
        <v/>
      </c>
      <c r="P18" s="3" t="n"/>
      <c r="Q18" s="12" t="n"/>
      <c r="R18" s="6" t="n"/>
      <c r="S18" s="13">
        <f>IF(OR('Suivi projet'!A18="",'Suivi projet'!I18=""),"",IF(AND('Suivi projet'!F18&lt;&gt;"Terminé",'Suivi projet'!O18&lt;0),"En retard","Dans les délais"))</f>
        <v/>
      </c>
    </row>
    <row r="19">
      <c r="A19" s="3" t="n"/>
      <c r="B19" s="3" t="n"/>
      <c r="C19" s="4" t="n"/>
      <c r="D19" s="14">
        <f>IF('Suivi projet'!A19="","",IFERROR(VLOOKUP('Suivi projet'!A19,'Paramètres'!$A$4:$B$103,2,FALSE),"À affecter"))</f>
        <v/>
      </c>
      <c r="E19" s="4" t="n"/>
      <c r="F19" s="3" t="n"/>
      <c r="G19" s="3" t="n"/>
      <c r="H19" s="6" t="n"/>
      <c r="I19" s="6" t="n"/>
      <c r="J19" s="7" t="n"/>
      <c r="K19" s="15">
        <f>IF('Suivi projet'!A19="","",IFERROR('Suivi projet'!J19*'Suivi projet'!L19/SUM('Suivi projet'!$L$4:$L$103),0))</f>
        <v/>
      </c>
      <c r="L19" s="9" t="n"/>
      <c r="M19" s="9" t="n"/>
      <c r="N19" s="16">
        <f>IF('Suivi projet'!A19="","",IFERROR('Suivi projet'!M19-'Suivi projet'!L19,0))</f>
        <v/>
      </c>
      <c r="O19" s="17">
        <f>IF(OR('Suivi projet'!A19="",'Suivi projet'!I19=""),"",'Suivi projet'!I19-TODAY())</f>
        <v/>
      </c>
      <c r="P19" s="3" t="n"/>
      <c r="Q19" s="12" t="n"/>
      <c r="R19" s="6" t="n"/>
      <c r="S19" s="18">
        <f>IF(OR('Suivi projet'!A19="",'Suivi projet'!I19=""),"",IF(AND('Suivi projet'!F19&lt;&gt;"Terminé",'Suivi projet'!O19&lt;0),"En retard","Dans les délais"))</f>
        <v/>
      </c>
    </row>
    <row r="20">
      <c r="A20" s="3" t="n"/>
      <c r="B20" s="3" t="n"/>
      <c r="C20" s="4" t="n"/>
      <c r="D20" s="5">
        <f>IF('Suivi projet'!A20="","",IFERROR(VLOOKUP('Suivi projet'!A20,'Paramètres'!$A$4:$B$103,2,FALSE),"À affecter"))</f>
        <v/>
      </c>
      <c r="E20" s="4" t="n"/>
      <c r="F20" s="3" t="n"/>
      <c r="G20" s="3" t="n"/>
      <c r="H20" s="6" t="n"/>
      <c r="I20" s="6" t="n"/>
      <c r="J20" s="7" t="n"/>
      <c r="K20" s="8">
        <f>IF('Suivi projet'!A20="","",IFERROR('Suivi projet'!J20*'Suivi projet'!L20/SUM('Suivi projet'!$L$4:$L$103),0))</f>
        <v/>
      </c>
      <c r="L20" s="9" t="n"/>
      <c r="M20" s="9" t="n"/>
      <c r="N20" s="10">
        <f>IF('Suivi projet'!A20="","",IFERROR('Suivi projet'!M20-'Suivi projet'!L20,0))</f>
        <v/>
      </c>
      <c r="O20" s="11">
        <f>IF(OR('Suivi projet'!A20="",'Suivi projet'!I20=""),"",'Suivi projet'!I20-TODAY())</f>
        <v/>
      </c>
      <c r="P20" s="3" t="n"/>
      <c r="Q20" s="12" t="n"/>
      <c r="R20" s="6" t="n"/>
      <c r="S20" s="13">
        <f>IF(OR('Suivi projet'!A20="",'Suivi projet'!I20=""),"",IF(AND('Suivi projet'!F20&lt;&gt;"Terminé",'Suivi projet'!O20&lt;0),"En retard","Dans les délais"))</f>
        <v/>
      </c>
    </row>
    <row r="21">
      <c r="A21" s="3" t="n"/>
      <c r="B21" s="3" t="n"/>
      <c r="C21" s="4" t="n"/>
      <c r="D21" s="14">
        <f>IF('Suivi projet'!A21="","",IFERROR(VLOOKUP('Suivi projet'!A21,'Paramètres'!$A$4:$B$103,2,FALSE),"À affecter"))</f>
        <v/>
      </c>
      <c r="E21" s="4" t="n"/>
      <c r="F21" s="3" t="n"/>
      <c r="G21" s="3" t="n"/>
      <c r="H21" s="6" t="n"/>
      <c r="I21" s="6" t="n"/>
      <c r="J21" s="7" t="n"/>
      <c r="K21" s="15">
        <f>IF('Suivi projet'!A21="","",IFERROR('Suivi projet'!J21*'Suivi projet'!L21/SUM('Suivi projet'!$L$4:$L$103),0))</f>
        <v/>
      </c>
      <c r="L21" s="9" t="n"/>
      <c r="M21" s="9" t="n"/>
      <c r="N21" s="16">
        <f>IF('Suivi projet'!A21="","",IFERROR('Suivi projet'!M21-'Suivi projet'!L21,0))</f>
        <v/>
      </c>
      <c r="O21" s="17">
        <f>IF(OR('Suivi projet'!A21="",'Suivi projet'!I21=""),"",'Suivi projet'!I21-TODAY())</f>
        <v/>
      </c>
      <c r="P21" s="3" t="n"/>
      <c r="Q21" s="12" t="n"/>
      <c r="R21" s="6" t="n"/>
      <c r="S21" s="18">
        <f>IF(OR('Suivi projet'!A21="",'Suivi projet'!I21=""),"",IF(AND('Suivi projet'!F21&lt;&gt;"Terminé",'Suivi projet'!O21&lt;0),"En retard","Dans les délais"))</f>
        <v/>
      </c>
    </row>
    <row r="22">
      <c r="A22" s="3" t="n"/>
      <c r="B22" s="3" t="n"/>
      <c r="C22" s="4" t="n"/>
      <c r="D22" s="5">
        <f>IF('Suivi projet'!A22="","",IFERROR(VLOOKUP('Suivi projet'!A22,'Paramètres'!$A$4:$B$103,2,FALSE),"À affecter"))</f>
        <v/>
      </c>
      <c r="E22" s="4" t="n"/>
      <c r="F22" s="3" t="n"/>
      <c r="G22" s="3" t="n"/>
      <c r="H22" s="6" t="n"/>
      <c r="I22" s="6" t="n"/>
      <c r="J22" s="7" t="n"/>
      <c r="K22" s="8">
        <f>IF('Suivi projet'!A22="","",IFERROR('Suivi projet'!J22*'Suivi projet'!L22/SUM('Suivi projet'!$L$4:$L$103),0))</f>
        <v/>
      </c>
      <c r="L22" s="9" t="n"/>
      <c r="M22" s="9" t="n"/>
      <c r="N22" s="10">
        <f>IF('Suivi projet'!A22="","",IFERROR('Suivi projet'!M22-'Suivi projet'!L22,0))</f>
        <v/>
      </c>
      <c r="O22" s="11">
        <f>IF(OR('Suivi projet'!A22="",'Suivi projet'!I22=""),"",'Suivi projet'!I22-TODAY())</f>
        <v/>
      </c>
      <c r="P22" s="3" t="n"/>
      <c r="Q22" s="12" t="n"/>
      <c r="R22" s="6" t="n"/>
      <c r="S22" s="13">
        <f>IF(OR('Suivi projet'!A22="",'Suivi projet'!I22=""),"",IF(AND('Suivi projet'!F22&lt;&gt;"Terminé",'Suivi projet'!O22&lt;0),"En retard","Dans les délais"))</f>
        <v/>
      </c>
    </row>
    <row r="23">
      <c r="A23" s="3" t="n"/>
      <c r="B23" s="3" t="n"/>
      <c r="C23" s="4" t="n"/>
      <c r="D23" s="14">
        <f>IF('Suivi projet'!A23="","",IFERROR(VLOOKUP('Suivi projet'!A23,'Paramètres'!$A$4:$B$103,2,FALSE),"À affecter"))</f>
        <v/>
      </c>
      <c r="E23" s="4" t="n"/>
      <c r="F23" s="3" t="n"/>
      <c r="G23" s="3" t="n"/>
      <c r="H23" s="6" t="n"/>
      <c r="I23" s="6" t="n"/>
      <c r="J23" s="7" t="n"/>
      <c r="K23" s="15">
        <f>IF('Suivi projet'!A23="","",IFERROR('Suivi projet'!J23*'Suivi projet'!L23/SUM('Suivi projet'!$L$4:$L$103),0))</f>
        <v/>
      </c>
      <c r="L23" s="9" t="n"/>
      <c r="M23" s="9" t="n"/>
      <c r="N23" s="16">
        <f>IF('Suivi projet'!A23="","",IFERROR('Suivi projet'!M23-'Suivi projet'!L23,0))</f>
        <v/>
      </c>
      <c r="O23" s="17">
        <f>IF(OR('Suivi projet'!A23="",'Suivi projet'!I23=""),"",'Suivi projet'!I23-TODAY())</f>
        <v/>
      </c>
      <c r="P23" s="3" t="n"/>
      <c r="Q23" s="12" t="n"/>
      <c r="R23" s="6" t="n"/>
      <c r="S23" s="18">
        <f>IF(OR('Suivi projet'!A23="",'Suivi projet'!I23=""),"",IF(AND('Suivi projet'!F23&lt;&gt;"Terminé",'Suivi projet'!O23&lt;0),"En retard","Dans les délais"))</f>
        <v/>
      </c>
    </row>
    <row r="24">
      <c r="A24" s="3" t="n"/>
      <c r="B24" s="3" t="n"/>
      <c r="C24" s="4" t="n"/>
      <c r="D24" s="5">
        <f>IF('Suivi projet'!A24="","",IFERROR(VLOOKUP('Suivi projet'!A24,'Paramètres'!$A$4:$B$103,2,FALSE),"À affecter"))</f>
        <v/>
      </c>
      <c r="E24" s="4" t="n"/>
      <c r="F24" s="3" t="n"/>
      <c r="G24" s="3" t="n"/>
      <c r="H24" s="6" t="n"/>
      <c r="I24" s="6" t="n"/>
      <c r="J24" s="7" t="n"/>
      <c r="K24" s="8">
        <f>IF('Suivi projet'!A24="","",IFERROR('Suivi projet'!J24*'Suivi projet'!L24/SUM('Suivi projet'!$L$4:$L$103),0))</f>
        <v/>
      </c>
      <c r="L24" s="9" t="n"/>
      <c r="M24" s="9" t="n"/>
      <c r="N24" s="10">
        <f>IF('Suivi projet'!A24="","",IFERROR('Suivi projet'!M24-'Suivi projet'!L24,0))</f>
        <v/>
      </c>
      <c r="O24" s="11">
        <f>IF(OR('Suivi projet'!A24="",'Suivi projet'!I24=""),"",'Suivi projet'!I24-TODAY())</f>
        <v/>
      </c>
      <c r="P24" s="3" t="n"/>
      <c r="Q24" s="12" t="n"/>
      <c r="R24" s="6" t="n"/>
      <c r="S24" s="13">
        <f>IF(OR('Suivi projet'!A24="",'Suivi projet'!I24=""),"",IF(AND('Suivi projet'!F24&lt;&gt;"Terminé",'Suivi projet'!O24&lt;0),"En retard","Dans les délais"))</f>
        <v/>
      </c>
    </row>
    <row r="25">
      <c r="A25" s="3" t="n"/>
      <c r="B25" s="3" t="n"/>
      <c r="C25" s="4" t="n"/>
      <c r="D25" s="14">
        <f>IF('Suivi projet'!A25="","",IFERROR(VLOOKUP('Suivi projet'!A25,'Paramètres'!$A$4:$B$103,2,FALSE),"À affecter"))</f>
        <v/>
      </c>
      <c r="E25" s="4" t="n"/>
      <c r="F25" s="3" t="n"/>
      <c r="G25" s="3" t="n"/>
      <c r="H25" s="6" t="n"/>
      <c r="I25" s="6" t="n"/>
      <c r="J25" s="7" t="n"/>
      <c r="K25" s="15">
        <f>IF('Suivi projet'!A25="","",IFERROR('Suivi projet'!J25*'Suivi projet'!L25/SUM('Suivi projet'!$L$4:$L$103),0))</f>
        <v/>
      </c>
      <c r="L25" s="9" t="n"/>
      <c r="M25" s="9" t="n"/>
      <c r="N25" s="16">
        <f>IF('Suivi projet'!A25="","",IFERROR('Suivi projet'!M25-'Suivi projet'!L25,0))</f>
        <v/>
      </c>
      <c r="O25" s="17">
        <f>IF(OR('Suivi projet'!A25="",'Suivi projet'!I25=""),"",'Suivi projet'!I25-TODAY())</f>
        <v/>
      </c>
      <c r="P25" s="3" t="n"/>
      <c r="Q25" s="12" t="n"/>
      <c r="R25" s="6" t="n"/>
      <c r="S25" s="18">
        <f>IF(OR('Suivi projet'!A25="",'Suivi projet'!I25=""),"",IF(AND('Suivi projet'!F25&lt;&gt;"Terminé",'Suivi projet'!O25&lt;0),"En retard","Dans les délais"))</f>
        <v/>
      </c>
    </row>
    <row r="26">
      <c r="A26" s="3" t="n"/>
      <c r="B26" s="3" t="n"/>
      <c r="C26" s="4" t="n"/>
      <c r="D26" s="5">
        <f>IF('Suivi projet'!A26="","",IFERROR(VLOOKUP('Suivi projet'!A26,'Paramètres'!$A$4:$B$103,2,FALSE),"À affecter"))</f>
        <v/>
      </c>
      <c r="E26" s="4" t="n"/>
      <c r="F26" s="3" t="n"/>
      <c r="G26" s="3" t="n"/>
      <c r="H26" s="6" t="n"/>
      <c r="I26" s="6" t="n"/>
      <c r="J26" s="7" t="n"/>
      <c r="K26" s="8">
        <f>IF('Suivi projet'!A26="","",IFERROR('Suivi projet'!J26*'Suivi projet'!L26/SUM('Suivi projet'!$L$4:$L$103),0))</f>
        <v/>
      </c>
      <c r="L26" s="9" t="n"/>
      <c r="M26" s="9" t="n"/>
      <c r="N26" s="10">
        <f>IF('Suivi projet'!A26="","",IFERROR('Suivi projet'!M26-'Suivi projet'!L26,0))</f>
        <v/>
      </c>
      <c r="O26" s="11">
        <f>IF(OR('Suivi projet'!A26="",'Suivi projet'!I26=""),"",'Suivi projet'!I26-TODAY())</f>
        <v/>
      </c>
      <c r="P26" s="3" t="n"/>
      <c r="Q26" s="12" t="n"/>
      <c r="R26" s="6" t="n"/>
      <c r="S26" s="13">
        <f>IF(OR('Suivi projet'!A26="",'Suivi projet'!I26=""),"",IF(AND('Suivi projet'!F26&lt;&gt;"Terminé",'Suivi projet'!O26&lt;0),"En retard","Dans les délais"))</f>
        <v/>
      </c>
    </row>
    <row r="27">
      <c r="A27" s="3" t="n"/>
      <c r="B27" s="3" t="n"/>
      <c r="C27" s="4" t="n"/>
      <c r="D27" s="14">
        <f>IF('Suivi projet'!A27="","",IFERROR(VLOOKUP('Suivi projet'!A27,'Paramètres'!$A$4:$B$103,2,FALSE),"À affecter"))</f>
        <v/>
      </c>
      <c r="E27" s="4" t="n"/>
      <c r="F27" s="3" t="n"/>
      <c r="G27" s="3" t="n"/>
      <c r="H27" s="6" t="n"/>
      <c r="I27" s="6" t="n"/>
      <c r="J27" s="7" t="n"/>
      <c r="K27" s="15">
        <f>IF('Suivi projet'!A27="","",IFERROR('Suivi projet'!J27*'Suivi projet'!L27/SUM('Suivi projet'!$L$4:$L$103),0))</f>
        <v/>
      </c>
      <c r="L27" s="9" t="n"/>
      <c r="M27" s="9" t="n"/>
      <c r="N27" s="16">
        <f>IF('Suivi projet'!A27="","",IFERROR('Suivi projet'!M27-'Suivi projet'!L27,0))</f>
        <v/>
      </c>
      <c r="O27" s="17">
        <f>IF(OR('Suivi projet'!A27="",'Suivi projet'!I27=""),"",'Suivi projet'!I27-TODAY())</f>
        <v/>
      </c>
      <c r="P27" s="3" t="n"/>
      <c r="Q27" s="12" t="n"/>
      <c r="R27" s="6" t="n"/>
      <c r="S27" s="18">
        <f>IF(OR('Suivi projet'!A27="",'Suivi projet'!I27=""),"",IF(AND('Suivi projet'!F27&lt;&gt;"Terminé",'Suivi projet'!O27&lt;0),"En retard","Dans les délais"))</f>
        <v/>
      </c>
    </row>
    <row r="28">
      <c r="A28" s="3" t="n"/>
      <c r="B28" s="3" t="n"/>
      <c r="C28" s="4" t="n"/>
      <c r="D28" s="5">
        <f>IF('Suivi projet'!A28="","",IFERROR(VLOOKUP('Suivi projet'!A28,'Paramètres'!$A$4:$B$103,2,FALSE),"À affecter"))</f>
        <v/>
      </c>
      <c r="E28" s="4" t="n"/>
      <c r="F28" s="3" t="n"/>
      <c r="G28" s="3" t="n"/>
      <c r="H28" s="6" t="n"/>
      <c r="I28" s="6" t="n"/>
      <c r="J28" s="7" t="n"/>
      <c r="K28" s="8">
        <f>IF('Suivi projet'!A28="","",IFERROR('Suivi projet'!J28*'Suivi projet'!L28/SUM('Suivi projet'!$L$4:$L$103),0))</f>
        <v/>
      </c>
      <c r="L28" s="9" t="n"/>
      <c r="M28" s="9" t="n"/>
      <c r="N28" s="10">
        <f>IF('Suivi projet'!A28="","",IFERROR('Suivi projet'!M28-'Suivi projet'!L28,0))</f>
        <v/>
      </c>
      <c r="O28" s="11">
        <f>IF(OR('Suivi projet'!A28="",'Suivi projet'!I28=""),"",'Suivi projet'!I28-TODAY())</f>
        <v/>
      </c>
      <c r="P28" s="3" t="n"/>
      <c r="Q28" s="12" t="n"/>
      <c r="R28" s="6" t="n"/>
      <c r="S28" s="13">
        <f>IF(OR('Suivi projet'!A28="",'Suivi projet'!I28=""),"",IF(AND('Suivi projet'!F28&lt;&gt;"Terminé",'Suivi projet'!O28&lt;0),"En retard","Dans les délais"))</f>
        <v/>
      </c>
    </row>
    <row r="29">
      <c r="A29" s="3" t="n"/>
      <c r="B29" s="3" t="n"/>
      <c r="C29" s="4" t="n"/>
      <c r="D29" s="14">
        <f>IF('Suivi projet'!A29="","",IFERROR(VLOOKUP('Suivi projet'!A29,'Paramètres'!$A$4:$B$103,2,FALSE),"À affecter"))</f>
        <v/>
      </c>
      <c r="E29" s="4" t="n"/>
      <c r="F29" s="3" t="n"/>
      <c r="G29" s="3" t="n"/>
      <c r="H29" s="6" t="n"/>
      <c r="I29" s="6" t="n"/>
      <c r="J29" s="7" t="n"/>
      <c r="K29" s="15">
        <f>IF('Suivi projet'!A29="","",IFERROR('Suivi projet'!J29*'Suivi projet'!L29/SUM('Suivi projet'!$L$4:$L$103),0))</f>
        <v/>
      </c>
      <c r="L29" s="9" t="n"/>
      <c r="M29" s="9" t="n"/>
      <c r="N29" s="16">
        <f>IF('Suivi projet'!A29="","",IFERROR('Suivi projet'!M29-'Suivi projet'!L29,0))</f>
        <v/>
      </c>
      <c r="O29" s="17">
        <f>IF(OR('Suivi projet'!A29="",'Suivi projet'!I29=""),"",'Suivi projet'!I29-TODAY())</f>
        <v/>
      </c>
      <c r="P29" s="3" t="n"/>
      <c r="Q29" s="12" t="n"/>
      <c r="R29" s="6" t="n"/>
      <c r="S29" s="18">
        <f>IF(OR('Suivi projet'!A29="",'Suivi projet'!I29=""),"",IF(AND('Suivi projet'!F29&lt;&gt;"Terminé",'Suivi projet'!O29&lt;0),"En retard","Dans les délais"))</f>
        <v/>
      </c>
    </row>
    <row r="30">
      <c r="A30" s="3" t="n"/>
      <c r="B30" s="3" t="n"/>
      <c r="C30" s="4" t="n"/>
      <c r="D30" s="5">
        <f>IF('Suivi projet'!A30="","",IFERROR(VLOOKUP('Suivi projet'!A30,'Paramètres'!$A$4:$B$103,2,FALSE),"À affecter"))</f>
        <v/>
      </c>
      <c r="E30" s="4" t="n"/>
      <c r="F30" s="3" t="n"/>
      <c r="G30" s="3" t="n"/>
      <c r="H30" s="6" t="n"/>
      <c r="I30" s="6" t="n"/>
      <c r="J30" s="7" t="n"/>
      <c r="K30" s="8">
        <f>IF('Suivi projet'!A30="","",IFERROR('Suivi projet'!J30*'Suivi projet'!L30/SUM('Suivi projet'!$L$4:$L$103),0))</f>
        <v/>
      </c>
      <c r="L30" s="9" t="n"/>
      <c r="M30" s="9" t="n"/>
      <c r="N30" s="10">
        <f>IF('Suivi projet'!A30="","",IFERROR('Suivi projet'!M30-'Suivi projet'!L30,0))</f>
        <v/>
      </c>
      <c r="O30" s="11">
        <f>IF(OR('Suivi projet'!A30="",'Suivi projet'!I30=""),"",'Suivi projet'!I30-TODAY())</f>
        <v/>
      </c>
      <c r="P30" s="3" t="n"/>
      <c r="Q30" s="12" t="n"/>
      <c r="R30" s="6" t="n"/>
      <c r="S30" s="13">
        <f>IF(OR('Suivi projet'!A30="",'Suivi projet'!I30=""),"",IF(AND('Suivi projet'!F30&lt;&gt;"Terminé",'Suivi projet'!O30&lt;0),"En retard","Dans les délais"))</f>
        <v/>
      </c>
    </row>
    <row r="31">
      <c r="A31" s="3" t="n"/>
      <c r="B31" s="3" t="n"/>
      <c r="C31" s="4" t="n"/>
      <c r="D31" s="14">
        <f>IF('Suivi projet'!A31="","",IFERROR(VLOOKUP('Suivi projet'!A31,'Paramètres'!$A$4:$B$103,2,FALSE),"À affecter"))</f>
        <v/>
      </c>
      <c r="E31" s="4" t="n"/>
      <c r="F31" s="3" t="n"/>
      <c r="G31" s="3" t="n"/>
      <c r="H31" s="6" t="n"/>
      <c r="I31" s="6" t="n"/>
      <c r="J31" s="7" t="n"/>
      <c r="K31" s="15">
        <f>IF('Suivi projet'!A31="","",IFERROR('Suivi projet'!J31*'Suivi projet'!L31/SUM('Suivi projet'!$L$4:$L$103),0))</f>
        <v/>
      </c>
      <c r="L31" s="9" t="n"/>
      <c r="M31" s="9" t="n"/>
      <c r="N31" s="16">
        <f>IF('Suivi projet'!A31="","",IFERROR('Suivi projet'!M31-'Suivi projet'!L31,0))</f>
        <v/>
      </c>
      <c r="O31" s="17">
        <f>IF(OR('Suivi projet'!A31="",'Suivi projet'!I31=""),"",'Suivi projet'!I31-TODAY())</f>
        <v/>
      </c>
      <c r="P31" s="3" t="n"/>
      <c r="Q31" s="12" t="n"/>
      <c r="R31" s="6" t="n"/>
      <c r="S31" s="18">
        <f>IF(OR('Suivi projet'!A31="",'Suivi projet'!I31=""),"",IF(AND('Suivi projet'!F31&lt;&gt;"Terminé",'Suivi projet'!O31&lt;0),"En retard","Dans les délais"))</f>
        <v/>
      </c>
    </row>
    <row r="32">
      <c r="A32" s="3" t="n"/>
      <c r="B32" s="3" t="n"/>
      <c r="C32" s="4" t="n"/>
      <c r="D32" s="5">
        <f>IF('Suivi projet'!A32="","",IFERROR(VLOOKUP('Suivi projet'!A32,'Paramètres'!$A$4:$B$103,2,FALSE),"À affecter"))</f>
        <v/>
      </c>
      <c r="E32" s="4" t="n"/>
      <c r="F32" s="3" t="n"/>
      <c r="G32" s="3" t="n"/>
      <c r="H32" s="6" t="n"/>
      <c r="I32" s="6" t="n"/>
      <c r="J32" s="7" t="n"/>
      <c r="K32" s="8">
        <f>IF('Suivi projet'!A32="","",IFERROR('Suivi projet'!J32*'Suivi projet'!L32/SUM('Suivi projet'!$L$4:$L$103),0))</f>
        <v/>
      </c>
      <c r="L32" s="9" t="n"/>
      <c r="M32" s="9" t="n"/>
      <c r="N32" s="10">
        <f>IF('Suivi projet'!A32="","",IFERROR('Suivi projet'!M32-'Suivi projet'!L32,0))</f>
        <v/>
      </c>
      <c r="O32" s="11">
        <f>IF(OR('Suivi projet'!A32="",'Suivi projet'!I32=""),"",'Suivi projet'!I32-TODAY())</f>
        <v/>
      </c>
      <c r="P32" s="3" t="n"/>
      <c r="Q32" s="12" t="n"/>
      <c r="R32" s="6" t="n"/>
      <c r="S32" s="13">
        <f>IF(OR('Suivi projet'!A32="",'Suivi projet'!I32=""),"",IF(AND('Suivi projet'!F32&lt;&gt;"Terminé",'Suivi projet'!O32&lt;0),"En retard","Dans les délais"))</f>
        <v/>
      </c>
    </row>
    <row r="33">
      <c r="A33" s="3" t="n"/>
      <c r="B33" s="3" t="n"/>
      <c r="C33" s="4" t="n"/>
      <c r="D33" s="14">
        <f>IF('Suivi projet'!A33="","",IFERROR(VLOOKUP('Suivi projet'!A33,'Paramètres'!$A$4:$B$103,2,FALSE),"À affecter"))</f>
        <v/>
      </c>
      <c r="E33" s="4" t="n"/>
      <c r="F33" s="3" t="n"/>
      <c r="G33" s="3" t="n"/>
      <c r="H33" s="6" t="n"/>
      <c r="I33" s="6" t="n"/>
      <c r="J33" s="7" t="n"/>
      <c r="K33" s="15">
        <f>IF('Suivi projet'!A33="","",IFERROR('Suivi projet'!J33*'Suivi projet'!L33/SUM('Suivi projet'!$L$4:$L$103),0))</f>
        <v/>
      </c>
      <c r="L33" s="9" t="n"/>
      <c r="M33" s="9" t="n"/>
      <c r="N33" s="16">
        <f>IF('Suivi projet'!A33="","",IFERROR('Suivi projet'!M33-'Suivi projet'!L33,0))</f>
        <v/>
      </c>
      <c r="O33" s="17">
        <f>IF(OR('Suivi projet'!A33="",'Suivi projet'!I33=""),"",'Suivi projet'!I33-TODAY())</f>
        <v/>
      </c>
      <c r="P33" s="3" t="n"/>
      <c r="Q33" s="12" t="n"/>
      <c r="R33" s="6" t="n"/>
      <c r="S33" s="18">
        <f>IF(OR('Suivi projet'!A33="",'Suivi projet'!I33=""),"",IF(AND('Suivi projet'!F33&lt;&gt;"Terminé",'Suivi projet'!O33&lt;0),"En retard","Dans les délais"))</f>
        <v/>
      </c>
    </row>
    <row r="34">
      <c r="A34" s="3" t="n"/>
      <c r="B34" s="3" t="n"/>
      <c r="C34" s="4" t="n"/>
      <c r="D34" s="5">
        <f>IF('Suivi projet'!A34="","",IFERROR(VLOOKUP('Suivi projet'!A34,'Paramètres'!$A$4:$B$103,2,FALSE),"À affecter"))</f>
        <v/>
      </c>
      <c r="E34" s="4" t="n"/>
      <c r="F34" s="3" t="n"/>
      <c r="G34" s="3" t="n"/>
      <c r="H34" s="6" t="n"/>
      <c r="I34" s="6" t="n"/>
      <c r="J34" s="7" t="n"/>
      <c r="K34" s="8">
        <f>IF('Suivi projet'!A34="","",IFERROR('Suivi projet'!J34*'Suivi projet'!L34/SUM('Suivi projet'!$L$4:$L$103),0))</f>
        <v/>
      </c>
      <c r="L34" s="9" t="n"/>
      <c r="M34" s="9" t="n"/>
      <c r="N34" s="10">
        <f>IF('Suivi projet'!A34="","",IFERROR('Suivi projet'!M34-'Suivi projet'!L34,0))</f>
        <v/>
      </c>
      <c r="O34" s="11">
        <f>IF(OR('Suivi projet'!A34="",'Suivi projet'!I34=""),"",'Suivi projet'!I34-TODAY())</f>
        <v/>
      </c>
      <c r="P34" s="3" t="n"/>
      <c r="Q34" s="12" t="n"/>
      <c r="R34" s="6" t="n"/>
      <c r="S34" s="13">
        <f>IF(OR('Suivi projet'!A34="",'Suivi projet'!I34=""),"",IF(AND('Suivi projet'!F34&lt;&gt;"Terminé",'Suivi projet'!O34&lt;0),"En retard","Dans les délais"))</f>
        <v/>
      </c>
    </row>
    <row r="35">
      <c r="A35" s="3" t="n"/>
      <c r="B35" s="3" t="n"/>
      <c r="C35" s="4" t="n"/>
      <c r="D35" s="14">
        <f>IF('Suivi projet'!A35="","",IFERROR(VLOOKUP('Suivi projet'!A35,'Paramètres'!$A$4:$B$103,2,FALSE),"À affecter"))</f>
        <v/>
      </c>
      <c r="E35" s="4" t="n"/>
      <c r="F35" s="3" t="n"/>
      <c r="G35" s="3" t="n"/>
      <c r="H35" s="6" t="n"/>
      <c r="I35" s="6" t="n"/>
      <c r="J35" s="7" t="n"/>
      <c r="K35" s="15">
        <f>IF('Suivi projet'!A35="","",IFERROR('Suivi projet'!J35*'Suivi projet'!L35/SUM('Suivi projet'!$L$4:$L$103),0))</f>
        <v/>
      </c>
      <c r="L35" s="9" t="n"/>
      <c r="M35" s="9" t="n"/>
      <c r="N35" s="16">
        <f>IF('Suivi projet'!A35="","",IFERROR('Suivi projet'!M35-'Suivi projet'!L35,0))</f>
        <v/>
      </c>
      <c r="O35" s="17">
        <f>IF(OR('Suivi projet'!A35="",'Suivi projet'!I35=""),"",'Suivi projet'!I35-TODAY())</f>
        <v/>
      </c>
      <c r="P35" s="3" t="n"/>
      <c r="Q35" s="12" t="n"/>
      <c r="R35" s="6" t="n"/>
      <c r="S35" s="18">
        <f>IF(OR('Suivi projet'!A35="",'Suivi projet'!I35=""),"",IF(AND('Suivi projet'!F35&lt;&gt;"Terminé",'Suivi projet'!O35&lt;0),"En retard","Dans les délais"))</f>
        <v/>
      </c>
    </row>
    <row r="36">
      <c r="A36" s="3" t="n"/>
      <c r="B36" s="3" t="n"/>
      <c r="C36" s="4" t="n"/>
      <c r="D36" s="5">
        <f>IF('Suivi projet'!A36="","",IFERROR(VLOOKUP('Suivi projet'!A36,'Paramètres'!$A$4:$B$103,2,FALSE),"À affecter"))</f>
        <v/>
      </c>
      <c r="E36" s="4" t="n"/>
      <c r="F36" s="3" t="n"/>
      <c r="G36" s="3" t="n"/>
      <c r="H36" s="6" t="n"/>
      <c r="I36" s="6" t="n"/>
      <c r="J36" s="7" t="n"/>
      <c r="K36" s="8">
        <f>IF('Suivi projet'!A36="","",IFERROR('Suivi projet'!J36*'Suivi projet'!L36/SUM('Suivi projet'!$L$4:$L$103),0))</f>
        <v/>
      </c>
      <c r="L36" s="9" t="n"/>
      <c r="M36" s="9" t="n"/>
      <c r="N36" s="10">
        <f>IF('Suivi projet'!A36="","",IFERROR('Suivi projet'!M36-'Suivi projet'!L36,0))</f>
        <v/>
      </c>
      <c r="O36" s="11">
        <f>IF(OR('Suivi projet'!A36="",'Suivi projet'!I36=""),"",'Suivi projet'!I36-TODAY())</f>
        <v/>
      </c>
      <c r="P36" s="3" t="n"/>
      <c r="Q36" s="12" t="n"/>
      <c r="R36" s="6" t="n"/>
      <c r="S36" s="13">
        <f>IF(OR('Suivi projet'!A36="",'Suivi projet'!I36=""),"",IF(AND('Suivi projet'!F36&lt;&gt;"Terminé",'Suivi projet'!O36&lt;0),"En retard","Dans les délais"))</f>
        <v/>
      </c>
    </row>
    <row r="37">
      <c r="A37" s="3" t="n"/>
      <c r="B37" s="3" t="n"/>
      <c r="C37" s="4" t="n"/>
      <c r="D37" s="14">
        <f>IF('Suivi projet'!A37="","",IFERROR(VLOOKUP('Suivi projet'!A37,'Paramètres'!$A$4:$B$103,2,FALSE),"À affecter"))</f>
        <v/>
      </c>
      <c r="E37" s="4" t="n"/>
      <c r="F37" s="3" t="n"/>
      <c r="G37" s="3" t="n"/>
      <c r="H37" s="6" t="n"/>
      <c r="I37" s="6" t="n"/>
      <c r="J37" s="7" t="n"/>
      <c r="K37" s="15">
        <f>IF('Suivi projet'!A37="","",IFERROR('Suivi projet'!J37*'Suivi projet'!L37/SUM('Suivi projet'!$L$4:$L$103),0))</f>
        <v/>
      </c>
      <c r="L37" s="9" t="n"/>
      <c r="M37" s="9" t="n"/>
      <c r="N37" s="16">
        <f>IF('Suivi projet'!A37="","",IFERROR('Suivi projet'!M37-'Suivi projet'!L37,0))</f>
        <v/>
      </c>
      <c r="O37" s="17">
        <f>IF(OR('Suivi projet'!A37="",'Suivi projet'!I37=""),"",'Suivi projet'!I37-TODAY())</f>
        <v/>
      </c>
      <c r="P37" s="3" t="n"/>
      <c r="Q37" s="12" t="n"/>
      <c r="R37" s="6" t="n"/>
      <c r="S37" s="18">
        <f>IF(OR('Suivi projet'!A37="",'Suivi projet'!I37=""),"",IF(AND('Suivi projet'!F37&lt;&gt;"Terminé",'Suivi projet'!O37&lt;0),"En retard","Dans les délais"))</f>
        <v/>
      </c>
    </row>
    <row r="38">
      <c r="A38" s="3" t="n"/>
      <c r="B38" s="3" t="n"/>
      <c r="C38" s="4" t="n"/>
      <c r="D38" s="5">
        <f>IF('Suivi projet'!A38="","",IFERROR(VLOOKUP('Suivi projet'!A38,'Paramètres'!$A$4:$B$103,2,FALSE),"À affecter"))</f>
        <v/>
      </c>
      <c r="E38" s="4" t="n"/>
      <c r="F38" s="3" t="n"/>
      <c r="G38" s="3" t="n"/>
      <c r="H38" s="6" t="n"/>
      <c r="I38" s="6" t="n"/>
      <c r="J38" s="7" t="n"/>
      <c r="K38" s="8">
        <f>IF('Suivi projet'!A38="","",IFERROR('Suivi projet'!J38*'Suivi projet'!L38/SUM('Suivi projet'!$L$4:$L$103),0))</f>
        <v/>
      </c>
      <c r="L38" s="9" t="n"/>
      <c r="M38" s="9" t="n"/>
      <c r="N38" s="10">
        <f>IF('Suivi projet'!A38="","",IFERROR('Suivi projet'!M38-'Suivi projet'!L38,0))</f>
        <v/>
      </c>
      <c r="O38" s="11">
        <f>IF(OR('Suivi projet'!A38="",'Suivi projet'!I38=""),"",'Suivi projet'!I38-TODAY())</f>
        <v/>
      </c>
      <c r="P38" s="3" t="n"/>
      <c r="Q38" s="12" t="n"/>
      <c r="R38" s="6" t="n"/>
      <c r="S38" s="13">
        <f>IF(OR('Suivi projet'!A38="",'Suivi projet'!I38=""),"",IF(AND('Suivi projet'!F38&lt;&gt;"Terminé",'Suivi projet'!O38&lt;0),"En retard","Dans les délais"))</f>
        <v/>
      </c>
    </row>
    <row r="39">
      <c r="A39" s="3" t="n"/>
      <c r="B39" s="3" t="n"/>
      <c r="C39" s="4" t="n"/>
      <c r="D39" s="14">
        <f>IF('Suivi projet'!A39="","",IFERROR(VLOOKUP('Suivi projet'!A39,'Paramètres'!$A$4:$B$103,2,FALSE),"À affecter"))</f>
        <v/>
      </c>
      <c r="E39" s="4" t="n"/>
      <c r="F39" s="3" t="n"/>
      <c r="G39" s="3" t="n"/>
      <c r="H39" s="6" t="n"/>
      <c r="I39" s="6" t="n"/>
      <c r="J39" s="7" t="n"/>
      <c r="K39" s="15">
        <f>IF('Suivi projet'!A39="","",IFERROR('Suivi projet'!J39*'Suivi projet'!L39/SUM('Suivi projet'!$L$4:$L$103),0))</f>
        <v/>
      </c>
      <c r="L39" s="9" t="n"/>
      <c r="M39" s="9" t="n"/>
      <c r="N39" s="16">
        <f>IF('Suivi projet'!A39="","",IFERROR('Suivi projet'!M39-'Suivi projet'!L39,0))</f>
        <v/>
      </c>
      <c r="O39" s="17">
        <f>IF(OR('Suivi projet'!A39="",'Suivi projet'!I39=""),"",'Suivi projet'!I39-TODAY())</f>
        <v/>
      </c>
      <c r="P39" s="3" t="n"/>
      <c r="Q39" s="12" t="n"/>
      <c r="R39" s="6" t="n"/>
      <c r="S39" s="18">
        <f>IF(OR('Suivi projet'!A39="",'Suivi projet'!I39=""),"",IF(AND('Suivi projet'!F39&lt;&gt;"Terminé",'Suivi projet'!O39&lt;0),"En retard","Dans les délais"))</f>
        <v/>
      </c>
    </row>
    <row r="40">
      <c r="A40" s="3" t="n"/>
      <c r="B40" s="3" t="n"/>
      <c r="C40" s="4" t="n"/>
      <c r="D40" s="5">
        <f>IF('Suivi projet'!A40="","",IFERROR(VLOOKUP('Suivi projet'!A40,'Paramètres'!$A$4:$B$103,2,FALSE),"À affecter"))</f>
        <v/>
      </c>
      <c r="E40" s="4" t="n"/>
      <c r="F40" s="3" t="n"/>
      <c r="G40" s="3" t="n"/>
      <c r="H40" s="6" t="n"/>
      <c r="I40" s="6" t="n"/>
      <c r="J40" s="7" t="n"/>
      <c r="K40" s="8">
        <f>IF('Suivi projet'!A40="","",IFERROR('Suivi projet'!J40*'Suivi projet'!L40/SUM('Suivi projet'!$L$4:$L$103),0))</f>
        <v/>
      </c>
      <c r="L40" s="9" t="n"/>
      <c r="M40" s="9" t="n"/>
      <c r="N40" s="10">
        <f>IF('Suivi projet'!A40="","",IFERROR('Suivi projet'!M40-'Suivi projet'!L40,0))</f>
        <v/>
      </c>
      <c r="O40" s="11">
        <f>IF(OR('Suivi projet'!A40="",'Suivi projet'!I40=""),"",'Suivi projet'!I40-TODAY())</f>
        <v/>
      </c>
      <c r="P40" s="3" t="n"/>
      <c r="Q40" s="12" t="n"/>
      <c r="R40" s="6" t="n"/>
      <c r="S40" s="13">
        <f>IF(OR('Suivi projet'!A40="",'Suivi projet'!I40=""),"",IF(AND('Suivi projet'!F40&lt;&gt;"Terminé",'Suivi projet'!O40&lt;0),"En retard","Dans les délais"))</f>
        <v/>
      </c>
    </row>
    <row r="41">
      <c r="A41" s="3" t="n"/>
      <c r="B41" s="3" t="n"/>
      <c r="C41" s="4" t="n"/>
      <c r="D41" s="14">
        <f>IF('Suivi projet'!A41="","",IFERROR(VLOOKUP('Suivi projet'!A41,'Paramètres'!$A$4:$B$103,2,FALSE),"À affecter"))</f>
        <v/>
      </c>
      <c r="E41" s="4" t="n"/>
      <c r="F41" s="3" t="n"/>
      <c r="G41" s="3" t="n"/>
      <c r="H41" s="6" t="n"/>
      <c r="I41" s="6" t="n"/>
      <c r="J41" s="7" t="n"/>
      <c r="K41" s="15">
        <f>IF('Suivi projet'!A41="","",IFERROR('Suivi projet'!J41*'Suivi projet'!L41/SUM('Suivi projet'!$L$4:$L$103),0))</f>
        <v/>
      </c>
      <c r="L41" s="9" t="n"/>
      <c r="M41" s="9" t="n"/>
      <c r="N41" s="16">
        <f>IF('Suivi projet'!A41="","",IFERROR('Suivi projet'!M41-'Suivi projet'!L41,0))</f>
        <v/>
      </c>
      <c r="O41" s="17">
        <f>IF(OR('Suivi projet'!A41="",'Suivi projet'!I41=""),"",'Suivi projet'!I41-TODAY())</f>
        <v/>
      </c>
      <c r="P41" s="3" t="n"/>
      <c r="Q41" s="12" t="n"/>
      <c r="R41" s="6" t="n"/>
      <c r="S41" s="18">
        <f>IF(OR('Suivi projet'!A41="",'Suivi projet'!I41=""),"",IF(AND('Suivi projet'!F41&lt;&gt;"Terminé",'Suivi projet'!O41&lt;0),"En retard","Dans les délais"))</f>
        <v/>
      </c>
    </row>
    <row r="42">
      <c r="A42" s="3" t="n"/>
      <c r="B42" s="3" t="n"/>
      <c r="C42" s="4" t="n"/>
      <c r="D42" s="5">
        <f>IF('Suivi projet'!A42="","",IFERROR(VLOOKUP('Suivi projet'!A42,'Paramètres'!$A$4:$B$103,2,FALSE),"À affecter"))</f>
        <v/>
      </c>
      <c r="E42" s="4" t="n"/>
      <c r="F42" s="3" t="n"/>
      <c r="G42" s="3" t="n"/>
      <c r="H42" s="6" t="n"/>
      <c r="I42" s="6" t="n"/>
      <c r="J42" s="7" t="n"/>
      <c r="K42" s="8">
        <f>IF('Suivi projet'!A42="","",IFERROR('Suivi projet'!J42*'Suivi projet'!L42/SUM('Suivi projet'!$L$4:$L$103),0))</f>
        <v/>
      </c>
      <c r="L42" s="9" t="n"/>
      <c r="M42" s="9" t="n"/>
      <c r="N42" s="10">
        <f>IF('Suivi projet'!A42="","",IFERROR('Suivi projet'!M42-'Suivi projet'!L42,0))</f>
        <v/>
      </c>
      <c r="O42" s="11">
        <f>IF(OR('Suivi projet'!A42="",'Suivi projet'!I42=""),"",'Suivi projet'!I42-TODAY())</f>
        <v/>
      </c>
      <c r="P42" s="3" t="n"/>
      <c r="Q42" s="12" t="n"/>
      <c r="R42" s="6" t="n"/>
      <c r="S42" s="13">
        <f>IF(OR('Suivi projet'!A42="",'Suivi projet'!I42=""),"",IF(AND('Suivi projet'!F42&lt;&gt;"Terminé",'Suivi projet'!O42&lt;0),"En retard","Dans les délais"))</f>
        <v/>
      </c>
    </row>
    <row r="43">
      <c r="A43" s="3" t="n"/>
      <c r="B43" s="3" t="n"/>
      <c r="C43" s="4" t="n"/>
      <c r="D43" s="14">
        <f>IF('Suivi projet'!A43="","",IFERROR(VLOOKUP('Suivi projet'!A43,'Paramètres'!$A$4:$B$103,2,FALSE),"À affecter"))</f>
        <v/>
      </c>
      <c r="E43" s="4" t="n"/>
      <c r="F43" s="3" t="n"/>
      <c r="G43" s="3" t="n"/>
      <c r="H43" s="6" t="n"/>
      <c r="I43" s="6" t="n"/>
      <c r="J43" s="7" t="n"/>
      <c r="K43" s="15">
        <f>IF('Suivi projet'!A43="","",IFERROR('Suivi projet'!J43*'Suivi projet'!L43/SUM('Suivi projet'!$L$4:$L$103),0))</f>
        <v/>
      </c>
      <c r="L43" s="9" t="n"/>
      <c r="M43" s="9" t="n"/>
      <c r="N43" s="16">
        <f>IF('Suivi projet'!A43="","",IFERROR('Suivi projet'!M43-'Suivi projet'!L43,0))</f>
        <v/>
      </c>
      <c r="O43" s="17">
        <f>IF(OR('Suivi projet'!A43="",'Suivi projet'!I43=""),"",'Suivi projet'!I43-TODAY())</f>
        <v/>
      </c>
      <c r="P43" s="3" t="n"/>
      <c r="Q43" s="12" t="n"/>
      <c r="R43" s="6" t="n"/>
      <c r="S43" s="18">
        <f>IF(OR('Suivi projet'!A43="",'Suivi projet'!I43=""),"",IF(AND('Suivi projet'!F43&lt;&gt;"Terminé",'Suivi projet'!O43&lt;0),"En retard","Dans les délais"))</f>
        <v/>
      </c>
    </row>
    <row r="44">
      <c r="A44" s="3" t="n"/>
      <c r="B44" s="3" t="n"/>
      <c r="C44" s="4" t="n"/>
      <c r="D44" s="5">
        <f>IF('Suivi projet'!A44="","",IFERROR(VLOOKUP('Suivi projet'!A44,'Paramètres'!$A$4:$B$103,2,FALSE),"À affecter"))</f>
        <v/>
      </c>
      <c r="E44" s="4" t="n"/>
      <c r="F44" s="3" t="n"/>
      <c r="G44" s="3" t="n"/>
      <c r="H44" s="6" t="n"/>
      <c r="I44" s="6" t="n"/>
      <c r="J44" s="7" t="n"/>
      <c r="K44" s="8">
        <f>IF('Suivi projet'!A44="","",IFERROR('Suivi projet'!J44*'Suivi projet'!L44/SUM('Suivi projet'!$L$4:$L$103),0))</f>
        <v/>
      </c>
      <c r="L44" s="9" t="n"/>
      <c r="M44" s="9" t="n"/>
      <c r="N44" s="10">
        <f>IF('Suivi projet'!A44="","",IFERROR('Suivi projet'!M44-'Suivi projet'!L44,0))</f>
        <v/>
      </c>
      <c r="O44" s="11">
        <f>IF(OR('Suivi projet'!A44="",'Suivi projet'!I44=""),"",'Suivi projet'!I44-TODAY())</f>
        <v/>
      </c>
      <c r="P44" s="3" t="n"/>
      <c r="Q44" s="12" t="n"/>
      <c r="R44" s="6" t="n"/>
      <c r="S44" s="13">
        <f>IF(OR('Suivi projet'!A44="",'Suivi projet'!I44=""),"",IF(AND('Suivi projet'!F44&lt;&gt;"Terminé",'Suivi projet'!O44&lt;0),"En retard","Dans les délais"))</f>
        <v/>
      </c>
    </row>
    <row r="45">
      <c r="A45" s="3" t="n"/>
      <c r="B45" s="3" t="n"/>
      <c r="C45" s="4" t="n"/>
      <c r="D45" s="14">
        <f>IF('Suivi projet'!A45="","",IFERROR(VLOOKUP('Suivi projet'!A45,'Paramètres'!$A$4:$B$103,2,FALSE),"À affecter"))</f>
        <v/>
      </c>
      <c r="E45" s="4" t="n"/>
      <c r="F45" s="3" t="n"/>
      <c r="G45" s="3" t="n"/>
      <c r="H45" s="6" t="n"/>
      <c r="I45" s="6" t="n"/>
      <c r="J45" s="7" t="n"/>
      <c r="K45" s="15">
        <f>IF('Suivi projet'!A45="","",IFERROR('Suivi projet'!J45*'Suivi projet'!L45/SUM('Suivi projet'!$L$4:$L$103),0))</f>
        <v/>
      </c>
      <c r="L45" s="9" t="n"/>
      <c r="M45" s="9" t="n"/>
      <c r="N45" s="16">
        <f>IF('Suivi projet'!A45="","",IFERROR('Suivi projet'!M45-'Suivi projet'!L45,0))</f>
        <v/>
      </c>
      <c r="O45" s="17">
        <f>IF(OR('Suivi projet'!A45="",'Suivi projet'!I45=""),"",'Suivi projet'!I45-TODAY())</f>
        <v/>
      </c>
      <c r="P45" s="3" t="n"/>
      <c r="Q45" s="12" t="n"/>
      <c r="R45" s="6" t="n"/>
      <c r="S45" s="18">
        <f>IF(OR('Suivi projet'!A45="",'Suivi projet'!I45=""),"",IF(AND('Suivi projet'!F45&lt;&gt;"Terminé",'Suivi projet'!O45&lt;0),"En retard","Dans les délais"))</f>
        <v/>
      </c>
    </row>
    <row r="46">
      <c r="A46" s="3" t="n"/>
      <c r="B46" s="3" t="n"/>
      <c r="C46" s="4" t="n"/>
      <c r="D46" s="5">
        <f>IF('Suivi projet'!A46="","",IFERROR(VLOOKUP('Suivi projet'!A46,'Paramètres'!$A$4:$B$103,2,FALSE),"À affecter"))</f>
        <v/>
      </c>
      <c r="E46" s="4" t="n"/>
      <c r="F46" s="3" t="n"/>
      <c r="G46" s="3" t="n"/>
      <c r="H46" s="6" t="n"/>
      <c r="I46" s="6" t="n"/>
      <c r="J46" s="7" t="n"/>
      <c r="K46" s="8">
        <f>IF('Suivi projet'!A46="","",IFERROR('Suivi projet'!J46*'Suivi projet'!L46/SUM('Suivi projet'!$L$4:$L$103),0))</f>
        <v/>
      </c>
      <c r="L46" s="9" t="n"/>
      <c r="M46" s="9" t="n"/>
      <c r="N46" s="10">
        <f>IF('Suivi projet'!A46="","",IFERROR('Suivi projet'!M46-'Suivi projet'!L46,0))</f>
        <v/>
      </c>
      <c r="O46" s="11">
        <f>IF(OR('Suivi projet'!A46="",'Suivi projet'!I46=""),"",'Suivi projet'!I46-TODAY())</f>
        <v/>
      </c>
      <c r="P46" s="3" t="n"/>
      <c r="Q46" s="12" t="n"/>
      <c r="R46" s="6" t="n"/>
      <c r="S46" s="13">
        <f>IF(OR('Suivi projet'!A46="",'Suivi projet'!I46=""),"",IF(AND('Suivi projet'!F46&lt;&gt;"Terminé",'Suivi projet'!O46&lt;0),"En retard","Dans les délais"))</f>
        <v/>
      </c>
    </row>
    <row r="47">
      <c r="A47" s="3" t="n"/>
      <c r="B47" s="3" t="n"/>
      <c r="C47" s="4" t="n"/>
      <c r="D47" s="14">
        <f>IF('Suivi projet'!A47="","",IFERROR(VLOOKUP('Suivi projet'!A47,'Paramètres'!$A$4:$B$103,2,FALSE),"À affecter"))</f>
        <v/>
      </c>
      <c r="E47" s="4" t="n"/>
      <c r="F47" s="3" t="n"/>
      <c r="G47" s="3" t="n"/>
      <c r="H47" s="6" t="n"/>
      <c r="I47" s="6" t="n"/>
      <c r="J47" s="7" t="n"/>
      <c r="K47" s="15">
        <f>IF('Suivi projet'!A47="","",IFERROR('Suivi projet'!J47*'Suivi projet'!L47/SUM('Suivi projet'!$L$4:$L$103),0))</f>
        <v/>
      </c>
      <c r="L47" s="9" t="n"/>
      <c r="M47" s="9" t="n"/>
      <c r="N47" s="16">
        <f>IF('Suivi projet'!A47="","",IFERROR('Suivi projet'!M47-'Suivi projet'!L47,0))</f>
        <v/>
      </c>
      <c r="O47" s="17">
        <f>IF(OR('Suivi projet'!A47="",'Suivi projet'!I47=""),"",'Suivi projet'!I47-TODAY())</f>
        <v/>
      </c>
      <c r="P47" s="3" t="n"/>
      <c r="Q47" s="12" t="n"/>
      <c r="R47" s="6" t="n"/>
      <c r="S47" s="18">
        <f>IF(OR('Suivi projet'!A47="",'Suivi projet'!I47=""),"",IF(AND('Suivi projet'!F47&lt;&gt;"Terminé",'Suivi projet'!O47&lt;0),"En retard","Dans les délais"))</f>
        <v/>
      </c>
    </row>
    <row r="48">
      <c r="A48" s="3" t="n"/>
      <c r="B48" s="3" t="n"/>
      <c r="C48" s="4" t="n"/>
      <c r="D48" s="5">
        <f>IF('Suivi projet'!A48="","",IFERROR(VLOOKUP('Suivi projet'!A48,'Paramètres'!$A$4:$B$103,2,FALSE),"À affecter"))</f>
        <v/>
      </c>
      <c r="E48" s="4" t="n"/>
      <c r="F48" s="3" t="n"/>
      <c r="G48" s="3" t="n"/>
      <c r="H48" s="6" t="n"/>
      <c r="I48" s="6" t="n"/>
      <c r="J48" s="7" t="n"/>
      <c r="K48" s="8">
        <f>IF('Suivi projet'!A48="","",IFERROR('Suivi projet'!J48*'Suivi projet'!L48/SUM('Suivi projet'!$L$4:$L$103),0))</f>
        <v/>
      </c>
      <c r="L48" s="9" t="n"/>
      <c r="M48" s="9" t="n"/>
      <c r="N48" s="10">
        <f>IF('Suivi projet'!A48="","",IFERROR('Suivi projet'!M48-'Suivi projet'!L48,0))</f>
        <v/>
      </c>
      <c r="O48" s="11">
        <f>IF(OR('Suivi projet'!A48="",'Suivi projet'!I48=""),"",'Suivi projet'!I48-TODAY())</f>
        <v/>
      </c>
      <c r="P48" s="3" t="n"/>
      <c r="Q48" s="12" t="n"/>
      <c r="R48" s="6" t="n"/>
      <c r="S48" s="13">
        <f>IF(OR('Suivi projet'!A48="",'Suivi projet'!I48=""),"",IF(AND('Suivi projet'!F48&lt;&gt;"Terminé",'Suivi projet'!O48&lt;0),"En retard","Dans les délais"))</f>
        <v/>
      </c>
    </row>
    <row r="49">
      <c r="A49" s="3" t="n"/>
      <c r="B49" s="3" t="n"/>
      <c r="C49" s="4" t="n"/>
      <c r="D49" s="14">
        <f>IF('Suivi projet'!A49="","",IFERROR(VLOOKUP('Suivi projet'!A49,'Paramètres'!$A$4:$B$103,2,FALSE),"À affecter"))</f>
        <v/>
      </c>
      <c r="E49" s="4" t="n"/>
      <c r="F49" s="3" t="n"/>
      <c r="G49" s="3" t="n"/>
      <c r="H49" s="6" t="n"/>
      <c r="I49" s="6" t="n"/>
      <c r="J49" s="7" t="n"/>
      <c r="K49" s="15">
        <f>IF('Suivi projet'!A49="","",IFERROR('Suivi projet'!J49*'Suivi projet'!L49/SUM('Suivi projet'!$L$4:$L$103),0))</f>
        <v/>
      </c>
      <c r="L49" s="9" t="n"/>
      <c r="M49" s="9" t="n"/>
      <c r="N49" s="16">
        <f>IF('Suivi projet'!A49="","",IFERROR('Suivi projet'!M49-'Suivi projet'!L49,0))</f>
        <v/>
      </c>
      <c r="O49" s="17">
        <f>IF(OR('Suivi projet'!A49="",'Suivi projet'!I49=""),"",'Suivi projet'!I49-TODAY())</f>
        <v/>
      </c>
      <c r="P49" s="3" t="n"/>
      <c r="Q49" s="12" t="n"/>
      <c r="R49" s="6" t="n"/>
      <c r="S49" s="18">
        <f>IF(OR('Suivi projet'!A49="",'Suivi projet'!I49=""),"",IF(AND('Suivi projet'!F49&lt;&gt;"Terminé",'Suivi projet'!O49&lt;0),"En retard","Dans les délais"))</f>
        <v/>
      </c>
    </row>
    <row r="50">
      <c r="A50" s="3" t="n"/>
      <c r="B50" s="3" t="n"/>
      <c r="C50" s="4" t="n"/>
      <c r="D50" s="5">
        <f>IF('Suivi projet'!A50="","",IFERROR(VLOOKUP('Suivi projet'!A50,'Paramètres'!$A$4:$B$103,2,FALSE),"À affecter"))</f>
        <v/>
      </c>
      <c r="E50" s="4" t="n"/>
      <c r="F50" s="3" t="n"/>
      <c r="G50" s="3" t="n"/>
      <c r="H50" s="6" t="n"/>
      <c r="I50" s="6" t="n"/>
      <c r="J50" s="7" t="n"/>
      <c r="K50" s="8">
        <f>IF('Suivi projet'!A50="","",IFERROR('Suivi projet'!J50*'Suivi projet'!L50/SUM('Suivi projet'!$L$4:$L$103),0))</f>
        <v/>
      </c>
      <c r="L50" s="9" t="n"/>
      <c r="M50" s="9" t="n"/>
      <c r="N50" s="10">
        <f>IF('Suivi projet'!A50="","",IFERROR('Suivi projet'!M50-'Suivi projet'!L50,0))</f>
        <v/>
      </c>
      <c r="O50" s="11">
        <f>IF(OR('Suivi projet'!A50="",'Suivi projet'!I50=""),"",'Suivi projet'!I50-TODAY())</f>
        <v/>
      </c>
      <c r="P50" s="3" t="n"/>
      <c r="Q50" s="12" t="n"/>
      <c r="R50" s="6" t="n"/>
      <c r="S50" s="13">
        <f>IF(OR('Suivi projet'!A50="",'Suivi projet'!I50=""),"",IF(AND('Suivi projet'!F50&lt;&gt;"Terminé",'Suivi projet'!O50&lt;0),"En retard","Dans les délais"))</f>
        <v/>
      </c>
    </row>
    <row r="51">
      <c r="A51" s="3" t="n"/>
      <c r="B51" s="3" t="n"/>
      <c r="C51" s="4" t="n"/>
      <c r="D51" s="14">
        <f>IF('Suivi projet'!A51="","",IFERROR(VLOOKUP('Suivi projet'!A51,'Paramètres'!$A$4:$B$103,2,FALSE),"À affecter"))</f>
        <v/>
      </c>
      <c r="E51" s="4" t="n"/>
      <c r="F51" s="3" t="n"/>
      <c r="G51" s="3" t="n"/>
      <c r="H51" s="6" t="n"/>
      <c r="I51" s="6" t="n"/>
      <c r="J51" s="7" t="n"/>
      <c r="K51" s="15">
        <f>IF('Suivi projet'!A51="","",IFERROR('Suivi projet'!J51*'Suivi projet'!L51/SUM('Suivi projet'!$L$4:$L$103),0))</f>
        <v/>
      </c>
      <c r="L51" s="9" t="n"/>
      <c r="M51" s="9" t="n"/>
      <c r="N51" s="16">
        <f>IF('Suivi projet'!A51="","",IFERROR('Suivi projet'!M51-'Suivi projet'!L51,0))</f>
        <v/>
      </c>
      <c r="O51" s="17">
        <f>IF(OR('Suivi projet'!A51="",'Suivi projet'!I51=""),"",'Suivi projet'!I51-TODAY())</f>
        <v/>
      </c>
      <c r="P51" s="3" t="n"/>
      <c r="Q51" s="12" t="n"/>
      <c r="R51" s="6" t="n"/>
      <c r="S51" s="18">
        <f>IF(OR('Suivi projet'!A51="",'Suivi projet'!I51=""),"",IF(AND('Suivi projet'!F51&lt;&gt;"Terminé",'Suivi projet'!O51&lt;0),"En retard","Dans les délais"))</f>
        <v/>
      </c>
    </row>
    <row r="52">
      <c r="A52" s="3" t="n"/>
      <c r="B52" s="3" t="n"/>
      <c r="C52" s="4" t="n"/>
      <c r="D52" s="5">
        <f>IF('Suivi projet'!A52="","",IFERROR(VLOOKUP('Suivi projet'!A52,'Paramètres'!$A$4:$B$103,2,FALSE),"À affecter"))</f>
        <v/>
      </c>
      <c r="E52" s="4" t="n"/>
      <c r="F52" s="3" t="n"/>
      <c r="G52" s="3" t="n"/>
      <c r="H52" s="6" t="n"/>
      <c r="I52" s="6" t="n"/>
      <c r="J52" s="7" t="n"/>
      <c r="K52" s="8">
        <f>IF('Suivi projet'!A52="","",IFERROR('Suivi projet'!J52*'Suivi projet'!L52/SUM('Suivi projet'!$L$4:$L$103),0))</f>
        <v/>
      </c>
      <c r="L52" s="9" t="n"/>
      <c r="M52" s="9" t="n"/>
      <c r="N52" s="10">
        <f>IF('Suivi projet'!A52="","",IFERROR('Suivi projet'!M52-'Suivi projet'!L52,0))</f>
        <v/>
      </c>
      <c r="O52" s="11">
        <f>IF(OR('Suivi projet'!A52="",'Suivi projet'!I52=""),"",'Suivi projet'!I52-TODAY())</f>
        <v/>
      </c>
      <c r="P52" s="3" t="n"/>
      <c r="Q52" s="12" t="n"/>
      <c r="R52" s="6" t="n"/>
      <c r="S52" s="13">
        <f>IF(OR('Suivi projet'!A52="",'Suivi projet'!I52=""),"",IF(AND('Suivi projet'!F52&lt;&gt;"Terminé",'Suivi projet'!O52&lt;0),"En retard","Dans les délais"))</f>
        <v/>
      </c>
    </row>
    <row r="53">
      <c r="A53" s="3" t="n"/>
      <c r="B53" s="3" t="n"/>
      <c r="C53" s="4" t="n"/>
      <c r="D53" s="14">
        <f>IF('Suivi projet'!A53="","",IFERROR(VLOOKUP('Suivi projet'!A53,'Paramètres'!$A$4:$B$103,2,FALSE),"À affecter"))</f>
        <v/>
      </c>
      <c r="E53" s="4" t="n"/>
      <c r="F53" s="3" t="n"/>
      <c r="G53" s="3" t="n"/>
      <c r="H53" s="6" t="n"/>
      <c r="I53" s="6" t="n"/>
      <c r="J53" s="7" t="n"/>
      <c r="K53" s="15">
        <f>IF('Suivi projet'!A53="","",IFERROR('Suivi projet'!J53*'Suivi projet'!L53/SUM('Suivi projet'!$L$4:$L$103),0))</f>
        <v/>
      </c>
      <c r="L53" s="9" t="n"/>
      <c r="M53" s="9" t="n"/>
      <c r="N53" s="16">
        <f>IF('Suivi projet'!A53="","",IFERROR('Suivi projet'!M53-'Suivi projet'!L53,0))</f>
        <v/>
      </c>
      <c r="O53" s="17">
        <f>IF(OR('Suivi projet'!A53="",'Suivi projet'!I53=""),"",'Suivi projet'!I53-TODAY())</f>
        <v/>
      </c>
      <c r="P53" s="3" t="n"/>
      <c r="Q53" s="12" t="n"/>
      <c r="R53" s="6" t="n"/>
      <c r="S53" s="18">
        <f>IF(OR('Suivi projet'!A53="",'Suivi projet'!I53=""),"",IF(AND('Suivi projet'!F53&lt;&gt;"Terminé",'Suivi projet'!O53&lt;0),"En retard","Dans les délais"))</f>
        <v/>
      </c>
    </row>
    <row r="54">
      <c r="A54" s="3" t="n"/>
      <c r="B54" s="3" t="n"/>
      <c r="C54" s="4" t="n"/>
      <c r="D54" s="5">
        <f>IF('Suivi projet'!A54="","",IFERROR(VLOOKUP('Suivi projet'!A54,'Paramètres'!$A$4:$B$103,2,FALSE),"À affecter"))</f>
        <v/>
      </c>
      <c r="E54" s="4" t="n"/>
      <c r="F54" s="3" t="n"/>
      <c r="G54" s="3" t="n"/>
      <c r="H54" s="6" t="n"/>
      <c r="I54" s="6" t="n"/>
      <c r="J54" s="7" t="n"/>
      <c r="K54" s="8">
        <f>IF('Suivi projet'!A54="","",IFERROR('Suivi projet'!J54*'Suivi projet'!L54/SUM('Suivi projet'!$L$4:$L$103),0))</f>
        <v/>
      </c>
      <c r="L54" s="9" t="n"/>
      <c r="M54" s="9" t="n"/>
      <c r="N54" s="10">
        <f>IF('Suivi projet'!A54="","",IFERROR('Suivi projet'!M54-'Suivi projet'!L54,0))</f>
        <v/>
      </c>
      <c r="O54" s="11">
        <f>IF(OR('Suivi projet'!A54="",'Suivi projet'!I54=""),"",'Suivi projet'!I54-TODAY())</f>
        <v/>
      </c>
      <c r="P54" s="3" t="n"/>
      <c r="Q54" s="12" t="n"/>
      <c r="R54" s="6" t="n"/>
      <c r="S54" s="13">
        <f>IF(OR('Suivi projet'!A54="",'Suivi projet'!I54=""),"",IF(AND('Suivi projet'!F54&lt;&gt;"Terminé",'Suivi projet'!O54&lt;0),"En retard","Dans les délais"))</f>
        <v/>
      </c>
    </row>
    <row r="55">
      <c r="A55" s="3" t="n"/>
      <c r="B55" s="3" t="n"/>
      <c r="C55" s="4" t="n"/>
      <c r="D55" s="14">
        <f>IF('Suivi projet'!A55="","",IFERROR(VLOOKUP('Suivi projet'!A55,'Paramètres'!$A$4:$B$103,2,FALSE),"À affecter"))</f>
        <v/>
      </c>
      <c r="E55" s="4" t="n"/>
      <c r="F55" s="3" t="n"/>
      <c r="G55" s="3" t="n"/>
      <c r="H55" s="6" t="n"/>
      <c r="I55" s="6" t="n"/>
      <c r="J55" s="7" t="n"/>
      <c r="K55" s="15">
        <f>IF('Suivi projet'!A55="","",IFERROR('Suivi projet'!J55*'Suivi projet'!L55/SUM('Suivi projet'!$L$4:$L$103),0))</f>
        <v/>
      </c>
      <c r="L55" s="9" t="n"/>
      <c r="M55" s="9" t="n"/>
      <c r="N55" s="16">
        <f>IF('Suivi projet'!A55="","",IFERROR('Suivi projet'!M55-'Suivi projet'!L55,0))</f>
        <v/>
      </c>
      <c r="O55" s="17">
        <f>IF(OR('Suivi projet'!A55="",'Suivi projet'!I55=""),"",'Suivi projet'!I55-TODAY())</f>
        <v/>
      </c>
      <c r="P55" s="3" t="n"/>
      <c r="Q55" s="12" t="n"/>
      <c r="R55" s="6" t="n"/>
      <c r="S55" s="18">
        <f>IF(OR('Suivi projet'!A55="",'Suivi projet'!I55=""),"",IF(AND('Suivi projet'!F55&lt;&gt;"Terminé",'Suivi projet'!O55&lt;0),"En retard","Dans les délais"))</f>
        <v/>
      </c>
    </row>
    <row r="56">
      <c r="A56" s="3" t="n"/>
      <c r="B56" s="3" t="n"/>
      <c r="C56" s="4" t="n"/>
      <c r="D56" s="5">
        <f>IF('Suivi projet'!A56="","",IFERROR(VLOOKUP('Suivi projet'!A56,'Paramètres'!$A$4:$B$103,2,FALSE),"À affecter"))</f>
        <v/>
      </c>
      <c r="E56" s="4" t="n"/>
      <c r="F56" s="3" t="n"/>
      <c r="G56" s="3" t="n"/>
      <c r="H56" s="6" t="n"/>
      <c r="I56" s="6" t="n"/>
      <c r="J56" s="7" t="n"/>
      <c r="K56" s="8">
        <f>IF('Suivi projet'!A56="","",IFERROR('Suivi projet'!J56*'Suivi projet'!L56/SUM('Suivi projet'!$L$4:$L$103),0))</f>
        <v/>
      </c>
      <c r="L56" s="9" t="n"/>
      <c r="M56" s="9" t="n"/>
      <c r="N56" s="10">
        <f>IF('Suivi projet'!A56="","",IFERROR('Suivi projet'!M56-'Suivi projet'!L56,0))</f>
        <v/>
      </c>
      <c r="O56" s="11">
        <f>IF(OR('Suivi projet'!A56="",'Suivi projet'!I56=""),"",'Suivi projet'!I56-TODAY())</f>
        <v/>
      </c>
      <c r="P56" s="3" t="n"/>
      <c r="Q56" s="12" t="n"/>
      <c r="R56" s="6" t="n"/>
      <c r="S56" s="13">
        <f>IF(OR('Suivi projet'!A56="",'Suivi projet'!I56=""),"",IF(AND('Suivi projet'!F56&lt;&gt;"Terminé",'Suivi projet'!O56&lt;0),"En retard","Dans les délais"))</f>
        <v/>
      </c>
    </row>
    <row r="57">
      <c r="A57" s="3" t="n"/>
      <c r="B57" s="3" t="n"/>
      <c r="C57" s="4" t="n"/>
      <c r="D57" s="14">
        <f>IF('Suivi projet'!A57="","",IFERROR(VLOOKUP('Suivi projet'!A57,'Paramètres'!$A$4:$B$103,2,FALSE),"À affecter"))</f>
        <v/>
      </c>
      <c r="E57" s="4" t="n"/>
      <c r="F57" s="3" t="n"/>
      <c r="G57" s="3" t="n"/>
      <c r="H57" s="6" t="n"/>
      <c r="I57" s="6" t="n"/>
      <c r="J57" s="7" t="n"/>
      <c r="K57" s="15">
        <f>IF('Suivi projet'!A57="","",IFERROR('Suivi projet'!J57*'Suivi projet'!L57/SUM('Suivi projet'!$L$4:$L$103),0))</f>
        <v/>
      </c>
      <c r="L57" s="9" t="n"/>
      <c r="M57" s="9" t="n"/>
      <c r="N57" s="16">
        <f>IF('Suivi projet'!A57="","",IFERROR('Suivi projet'!M57-'Suivi projet'!L57,0))</f>
        <v/>
      </c>
      <c r="O57" s="17">
        <f>IF(OR('Suivi projet'!A57="",'Suivi projet'!I57=""),"",'Suivi projet'!I57-TODAY())</f>
        <v/>
      </c>
      <c r="P57" s="3" t="n"/>
      <c r="Q57" s="12" t="n"/>
      <c r="R57" s="6" t="n"/>
      <c r="S57" s="18">
        <f>IF(OR('Suivi projet'!A57="",'Suivi projet'!I57=""),"",IF(AND('Suivi projet'!F57&lt;&gt;"Terminé",'Suivi projet'!O57&lt;0),"En retard","Dans les délais"))</f>
        <v/>
      </c>
    </row>
    <row r="58">
      <c r="A58" s="3" t="n"/>
      <c r="B58" s="3" t="n"/>
      <c r="C58" s="4" t="n"/>
      <c r="D58" s="5">
        <f>IF('Suivi projet'!A58="","",IFERROR(VLOOKUP('Suivi projet'!A58,'Paramètres'!$A$4:$B$103,2,FALSE),"À affecter"))</f>
        <v/>
      </c>
      <c r="E58" s="4" t="n"/>
      <c r="F58" s="3" t="n"/>
      <c r="G58" s="3" t="n"/>
      <c r="H58" s="6" t="n"/>
      <c r="I58" s="6" t="n"/>
      <c r="J58" s="7" t="n"/>
      <c r="K58" s="8">
        <f>IF('Suivi projet'!A58="","",IFERROR('Suivi projet'!J58*'Suivi projet'!L58/SUM('Suivi projet'!$L$4:$L$103),0))</f>
        <v/>
      </c>
      <c r="L58" s="9" t="n"/>
      <c r="M58" s="9" t="n"/>
      <c r="N58" s="10">
        <f>IF('Suivi projet'!A58="","",IFERROR('Suivi projet'!M58-'Suivi projet'!L58,0))</f>
        <v/>
      </c>
      <c r="O58" s="11">
        <f>IF(OR('Suivi projet'!A58="",'Suivi projet'!I58=""),"",'Suivi projet'!I58-TODAY())</f>
        <v/>
      </c>
      <c r="P58" s="3" t="n"/>
      <c r="Q58" s="12" t="n"/>
      <c r="R58" s="6" t="n"/>
      <c r="S58" s="13">
        <f>IF(OR('Suivi projet'!A58="",'Suivi projet'!I58=""),"",IF(AND('Suivi projet'!F58&lt;&gt;"Terminé",'Suivi projet'!O58&lt;0),"En retard","Dans les délais"))</f>
        <v/>
      </c>
    </row>
    <row r="59">
      <c r="A59" s="3" t="n"/>
      <c r="B59" s="3" t="n"/>
      <c r="C59" s="4" t="n"/>
      <c r="D59" s="14">
        <f>IF('Suivi projet'!A59="","",IFERROR(VLOOKUP('Suivi projet'!A59,'Paramètres'!$A$4:$B$103,2,FALSE),"À affecter"))</f>
        <v/>
      </c>
      <c r="E59" s="4" t="n"/>
      <c r="F59" s="3" t="n"/>
      <c r="G59" s="3" t="n"/>
      <c r="H59" s="6" t="n"/>
      <c r="I59" s="6" t="n"/>
      <c r="J59" s="7" t="n"/>
      <c r="K59" s="15">
        <f>IF('Suivi projet'!A59="","",IFERROR('Suivi projet'!J59*'Suivi projet'!L59/SUM('Suivi projet'!$L$4:$L$103),0))</f>
        <v/>
      </c>
      <c r="L59" s="9" t="n"/>
      <c r="M59" s="9" t="n"/>
      <c r="N59" s="16">
        <f>IF('Suivi projet'!A59="","",IFERROR('Suivi projet'!M59-'Suivi projet'!L59,0))</f>
        <v/>
      </c>
      <c r="O59" s="17">
        <f>IF(OR('Suivi projet'!A59="",'Suivi projet'!I59=""),"",'Suivi projet'!I59-TODAY())</f>
        <v/>
      </c>
      <c r="P59" s="3" t="n"/>
      <c r="Q59" s="12" t="n"/>
      <c r="R59" s="6" t="n"/>
      <c r="S59" s="18">
        <f>IF(OR('Suivi projet'!A59="",'Suivi projet'!I59=""),"",IF(AND('Suivi projet'!F59&lt;&gt;"Terminé",'Suivi projet'!O59&lt;0),"En retard","Dans les délais"))</f>
        <v/>
      </c>
    </row>
    <row r="60">
      <c r="A60" s="3" t="n"/>
      <c r="B60" s="3" t="n"/>
      <c r="C60" s="4" t="n"/>
      <c r="D60" s="5">
        <f>IF('Suivi projet'!A60="","",IFERROR(VLOOKUP('Suivi projet'!A60,'Paramètres'!$A$4:$B$103,2,FALSE),"À affecter"))</f>
        <v/>
      </c>
      <c r="E60" s="4" t="n"/>
      <c r="F60" s="3" t="n"/>
      <c r="G60" s="3" t="n"/>
      <c r="H60" s="6" t="n"/>
      <c r="I60" s="6" t="n"/>
      <c r="J60" s="7" t="n"/>
      <c r="K60" s="8">
        <f>IF('Suivi projet'!A60="","",IFERROR('Suivi projet'!J60*'Suivi projet'!L60/SUM('Suivi projet'!$L$4:$L$103),0))</f>
        <v/>
      </c>
      <c r="L60" s="9" t="n"/>
      <c r="M60" s="9" t="n"/>
      <c r="N60" s="10">
        <f>IF('Suivi projet'!A60="","",IFERROR('Suivi projet'!M60-'Suivi projet'!L60,0))</f>
        <v/>
      </c>
      <c r="O60" s="11">
        <f>IF(OR('Suivi projet'!A60="",'Suivi projet'!I60=""),"",'Suivi projet'!I60-TODAY())</f>
        <v/>
      </c>
      <c r="P60" s="3" t="n"/>
      <c r="Q60" s="12" t="n"/>
      <c r="R60" s="6" t="n"/>
      <c r="S60" s="13">
        <f>IF(OR('Suivi projet'!A60="",'Suivi projet'!I60=""),"",IF(AND('Suivi projet'!F60&lt;&gt;"Terminé",'Suivi projet'!O60&lt;0),"En retard","Dans les délais"))</f>
        <v/>
      </c>
    </row>
    <row r="61">
      <c r="A61" s="3" t="n"/>
      <c r="B61" s="3" t="n"/>
      <c r="C61" s="4" t="n"/>
      <c r="D61" s="14">
        <f>IF('Suivi projet'!A61="","",IFERROR(VLOOKUP('Suivi projet'!A61,'Paramètres'!$A$4:$B$103,2,FALSE),"À affecter"))</f>
        <v/>
      </c>
      <c r="E61" s="4" t="n"/>
      <c r="F61" s="3" t="n"/>
      <c r="G61" s="3" t="n"/>
      <c r="H61" s="6" t="n"/>
      <c r="I61" s="6" t="n"/>
      <c r="J61" s="7" t="n"/>
      <c r="K61" s="15">
        <f>IF('Suivi projet'!A61="","",IFERROR('Suivi projet'!J61*'Suivi projet'!L61/SUM('Suivi projet'!$L$4:$L$103),0))</f>
        <v/>
      </c>
      <c r="L61" s="9" t="n"/>
      <c r="M61" s="9" t="n"/>
      <c r="N61" s="16">
        <f>IF('Suivi projet'!A61="","",IFERROR('Suivi projet'!M61-'Suivi projet'!L61,0))</f>
        <v/>
      </c>
      <c r="O61" s="17">
        <f>IF(OR('Suivi projet'!A61="",'Suivi projet'!I61=""),"",'Suivi projet'!I61-TODAY())</f>
        <v/>
      </c>
      <c r="P61" s="3" t="n"/>
      <c r="Q61" s="12" t="n"/>
      <c r="R61" s="6" t="n"/>
      <c r="S61" s="18">
        <f>IF(OR('Suivi projet'!A61="",'Suivi projet'!I61=""),"",IF(AND('Suivi projet'!F61&lt;&gt;"Terminé",'Suivi projet'!O61&lt;0),"En retard","Dans les délais"))</f>
        <v/>
      </c>
    </row>
    <row r="62">
      <c r="A62" s="3" t="n"/>
      <c r="B62" s="3" t="n"/>
      <c r="C62" s="4" t="n"/>
      <c r="D62" s="5">
        <f>IF('Suivi projet'!A62="","",IFERROR(VLOOKUP('Suivi projet'!A62,'Paramètres'!$A$4:$B$103,2,FALSE),"À affecter"))</f>
        <v/>
      </c>
      <c r="E62" s="4" t="n"/>
      <c r="F62" s="3" t="n"/>
      <c r="G62" s="3" t="n"/>
      <c r="H62" s="6" t="n"/>
      <c r="I62" s="6" t="n"/>
      <c r="J62" s="7" t="n"/>
      <c r="K62" s="8">
        <f>IF('Suivi projet'!A62="","",IFERROR('Suivi projet'!J62*'Suivi projet'!L62/SUM('Suivi projet'!$L$4:$L$103),0))</f>
        <v/>
      </c>
      <c r="L62" s="9" t="n"/>
      <c r="M62" s="9" t="n"/>
      <c r="N62" s="10">
        <f>IF('Suivi projet'!A62="","",IFERROR('Suivi projet'!M62-'Suivi projet'!L62,0))</f>
        <v/>
      </c>
      <c r="O62" s="11">
        <f>IF(OR('Suivi projet'!A62="",'Suivi projet'!I62=""),"",'Suivi projet'!I62-TODAY())</f>
        <v/>
      </c>
      <c r="P62" s="3" t="n"/>
      <c r="Q62" s="12" t="n"/>
      <c r="R62" s="6" t="n"/>
      <c r="S62" s="13">
        <f>IF(OR('Suivi projet'!A62="",'Suivi projet'!I62=""),"",IF(AND('Suivi projet'!F62&lt;&gt;"Terminé",'Suivi projet'!O62&lt;0),"En retard","Dans les délais"))</f>
        <v/>
      </c>
    </row>
    <row r="63">
      <c r="A63" s="3" t="n"/>
      <c r="B63" s="3" t="n"/>
      <c r="C63" s="4" t="n"/>
      <c r="D63" s="14">
        <f>IF('Suivi projet'!A63="","",IFERROR(VLOOKUP('Suivi projet'!A63,'Paramètres'!$A$4:$B$103,2,FALSE),"À affecter"))</f>
        <v/>
      </c>
      <c r="E63" s="4" t="n"/>
      <c r="F63" s="3" t="n"/>
      <c r="G63" s="3" t="n"/>
      <c r="H63" s="6" t="n"/>
      <c r="I63" s="6" t="n"/>
      <c r="J63" s="7" t="n"/>
      <c r="K63" s="15">
        <f>IF('Suivi projet'!A63="","",IFERROR('Suivi projet'!J63*'Suivi projet'!L63/SUM('Suivi projet'!$L$4:$L$103),0))</f>
        <v/>
      </c>
      <c r="L63" s="9" t="n"/>
      <c r="M63" s="9" t="n"/>
      <c r="N63" s="16">
        <f>IF('Suivi projet'!A63="","",IFERROR('Suivi projet'!M63-'Suivi projet'!L63,0))</f>
        <v/>
      </c>
      <c r="O63" s="17">
        <f>IF(OR('Suivi projet'!A63="",'Suivi projet'!I63=""),"",'Suivi projet'!I63-TODAY())</f>
        <v/>
      </c>
      <c r="P63" s="3" t="n"/>
      <c r="Q63" s="12" t="n"/>
      <c r="R63" s="6" t="n"/>
      <c r="S63" s="18">
        <f>IF(OR('Suivi projet'!A63="",'Suivi projet'!I63=""),"",IF(AND('Suivi projet'!F63&lt;&gt;"Terminé",'Suivi projet'!O63&lt;0),"En retard","Dans les délais"))</f>
        <v/>
      </c>
    </row>
    <row r="64">
      <c r="A64" s="3" t="n"/>
      <c r="B64" s="3" t="n"/>
      <c r="C64" s="4" t="n"/>
      <c r="D64" s="5">
        <f>IF('Suivi projet'!A64="","",IFERROR(VLOOKUP('Suivi projet'!A64,'Paramètres'!$A$4:$B$103,2,FALSE),"À affecter"))</f>
        <v/>
      </c>
      <c r="E64" s="4" t="n"/>
      <c r="F64" s="3" t="n"/>
      <c r="G64" s="3" t="n"/>
      <c r="H64" s="6" t="n"/>
      <c r="I64" s="6" t="n"/>
      <c r="J64" s="7" t="n"/>
      <c r="K64" s="8">
        <f>IF('Suivi projet'!A64="","",IFERROR('Suivi projet'!J64*'Suivi projet'!L64/SUM('Suivi projet'!$L$4:$L$103),0))</f>
        <v/>
      </c>
      <c r="L64" s="9" t="n"/>
      <c r="M64" s="9" t="n"/>
      <c r="N64" s="10">
        <f>IF('Suivi projet'!A64="","",IFERROR('Suivi projet'!M64-'Suivi projet'!L64,0))</f>
        <v/>
      </c>
      <c r="O64" s="11">
        <f>IF(OR('Suivi projet'!A64="",'Suivi projet'!I64=""),"",'Suivi projet'!I64-TODAY())</f>
        <v/>
      </c>
      <c r="P64" s="3" t="n"/>
      <c r="Q64" s="12" t="n"/>
      <c r="R64" s="6" t="n"/>
      <c r="S64" s="13">
        <f>IF(OR('Suivi projet'!A64="",'Suivi projet'!I64=""),"",IF(AND('Suivi projet'!F64&lt;&gt;"Terminé",'Suivi projet'!O64&lt;0),"En retard","Dans les délais"))</f>
        <v/>
      </c>
    </row>
    <row r="65">
      <c r="A65" s="3" t="n"/>
      <c r="B65" s="3" t="n"/>
      <c r="C65" s="4" t="n"/>
      <c r="D65" s="14">
        <f>IF('Suivi projet'!A65="","",IFERROR(VLOOKUP('Suivi projet'!A65,'Paramètres'!$A$4:$B$103,2,FALSE),"À affecter"))</f>
        <v/>
      </c>
      <c r="E65" s="4" t="n"/>
      <c r="F65" s="3" t="n"/>
      <c r="G65" s="3" t="n"/>
      <c r="H65" s="6" t="n"/>
      <c r="I65" s="6" t="n"/>
      <c r="J65" s="7" t="n"/>
      <c r="K65" s="15">
        <f>IF('Suivi projet'!A65="","",IFERROR('Suivi projet'!J65*'Suivi projet'!L65/SUM('Suivi projet'!$L$4:$L$103),0))</f>
        <v/>
      </c>
      <c r="L65" s="9" t="n"/>
      <c r="M65" s="9" t="n"/>
      <c r="N65" s="16">
        <f>IF('Suivi projet'!A65="","",IFERROR('Suivi projet'!M65-'Suivi projet'!L65,0))</f>
        <v/>
      </c>
      <c r="O65" s="17">
        <f>IF(OR('Suivi projet'!A65="",'Suivi projet'!I65=""),"",'Suivi projet'!I65-TODAY())</f>
        <v/>
      </c>
      <c r="P65" s="3" t="n"/>
      <c r="Q65" s="12" t="n"/>
      <c r="R65" s="6" t="n"/>
      <c r="S65" s="18">
        <f>IF(OR('Suivi projet'!A65="",'Suivi projet'!I65=""),"",IF(AND('Suivi projet'!F65&lt;&gt;"Terminé",'Suivi projet'!O65&lt;0),"En retard","Dans les délais"))</f>
        <v/>
      </c>
    </row>
    <row r="66">
      <c r="A66" s="3" t="n"/>
      <c r="B66" s="3" t="n"/>
      <c r="C66" s="4" t="n"/>
      <c r="D66" s="5">
        <f>IF('Suivi projet'!A66="","",IFERROR(VLOOKUP('Suivi projet'!A66,'Paramètres'!$A$4:$B$103,2,FALSE),"À affecter"))</f>
        <v/>
      </c>
      <c r="E66" s="4" t="n"/>
      <c r="F66" s="3" t="n"/>
      <c r="G66" s="3" t="n"/>
      <c r="H66" s="6" t="n"/>
      <c r="I66" s="6" t="n"/>
      <c r="J66" s="7" t="n"/>
      <c r="K66" s="8">
        <f>IF('Suivi projet'!A66="","",IFERROR('Suivi projet'!J66*'Suivi projet'!L66/SUM('Suivi projet'!$L$4:$L$103),0))</f>
        <v/>
      </c>
      <c r="L66" s="9" t="n"/>
      <c r="M66" s="9" t="n"/>
      <c r="N66" s="10">
        <f>IF('Suivi projet'!A66="","",IFERROR('Suivi projet'!M66-'Suivi projet'!L66,0))</f>
        <v/>
      </c>
      <c r="O66" s="11">
        <f>IF(OR('Suivi projet'!A66="",'Suivi projet'!I66=""),"",'Suivi projet'!I66-TODAY())</f>
        <v/>
      </c>
      <c r="P66" s="3" t="n"/>
      <c r="Q66" s="12" t="n"/>
      <c r="R66" s="6" t="n"/>
      <c r="S66" s="13">
        <f>IF(OR('Suivi projet'!A66="",'Suivi projet'!I66=""),"",IF(AND('Suivi projet'!F66&lt;&gt;"Terminé",'Suivi projet'!O66&lt;0),"En retard","Dans les délais"))</f>
        <v/>
      </c>
    </row>
    <row r="67">
      <c r="A67" s="3" t="n"/>
      <c r="B67" s="3" t="n"/>
      <c r="C67" s="4" t="n"/>
      <c r="D67" s="14">
        <f>IF('Suivi projet'!A67="","",IFERROR(VLOOKUP('Suivi projet'!A67,'Paramètres'!$A$4:$B$103,2,FALSE),"À affecter"))</f>
        <v/>
      </c>
      <c r="E67" s="4" t="n"/>
      <c r="F67" s="3" t="n"/>
      <c r="G67" s="3" t="n"/>
      <c r="H67" s="6" t="n"/>
      <c r="I67" s="6" t="n"/>
      <c r="J67" s="7" t="n"/>
      <c r="K67" s="15">
        <f>IF('Suivi projet'!A67="","",IFERROR('Suivi projet'!J67*'Suivi projet'!L67/SUM('Suivi projet'!$L$4:$L$103),0))</f>
        <v/>
      </c>
      <c r="L67" s="9" t="n"/>
      <c r="M67" s="9" t="n"/>
      <c r="N67" s="16">
        <f>IF('Suivi projet'!A67="","",IFERROR('Suivi projet'!M67-'Suivi projet'!L67,0))</f>
        <v/>
      </c>
      <c r="O67" s="17">
        <f>IF(OR('Suivi projet'!A67="",'Suivi projet'!I67=""),"",'Suivi projet'!I67-TODAY())</f>
        <v/>
      </c>
      <c r="P67" s="3" t="n"/>
      <c r="Q67" s="12" t="n"/>
      <c r="R67" s="6" t="n"/>
      <c r="S67" s="18">
        <f>IF(OR('Suivi projet'!A67="",'Suivi projet'!I67=""),"",IF(AND('Suivi projet'!F67&lt;&gt;"Terminé",'Suivi projet'!O67&lt;0),"En retard","Dans les délais"))</f>
        <v/>
      </c>
    </row>
    <row r="68">
      <c r="A68" s="3" t="n"/>
      <c r="B68" s="3" t="n"/>
      <c r="C68" s="4" t="n"/>
      <c r="D68" s="5">
        <f>IF('Suivi projet'!A68="","",IFERROR(VLOOKUP('Suivi projet'!A68,'Paramètres'!$A$4:$B$103,2,FALSE),"À affecter"))</f>
        <v/>
      </c>
      <c r="E68" s="4" t="n"/>
      <c r="F68" s="3" t="n"/>
      <c r="G68" s="3" t="n"/>
      <c r="H68" s="6" t="n"/>
      <c r="I68" s="6" t="n"/>
      <c r="J68" s="7" t="n"/>
      <c r="K68" s="8">
        <f>IF('Suivi projet'!A68="","",IFERROR('Suivi projet'!J68*'Suivi projet'!L68/SUM('Suivi projet'!$L$4:$L$103),0))</f>
        <v/>
      </c>
      <c r="L68" s="9" t="n"/>
      <c r="M68" s="9" t="n"/>
      <c r="N68" s="10">
        <f>IF('Suivi projet'!A68="","",IFERROR('Suivi projet'!M68-'Suivi projet'!L68,0))</f>
        <v/>
      </c>
      <c r="O68" s="11">
        <f>IF(OR('Suivi projet'!A68="",'Suivi projet'!I68=""),"",'Suivi projet'!I68-TODAY())</f>
        <v/>
      </c>
      <c r="P68" s="3" t="n"/>
      <c r="Q68" s="12" t="n"/>
      <c r="R68" s="6" t="n"/>
      <c r="S68" s="13">
        <f>IF(OR('Suivi projet'!A68="",'Suivi projet'!I68=""),"",IF(AND('Suivi projet'!F68&lt;&gt;"Terminé",'Suivi projet'!O68&lt;0),"En retard","Dans les délais"))</f>
        <v/>
      </c>
    </row>
    <row r="69">
      <c r="A69" s="3" t="n"/>
      <c r="B69" s="3" t="n"/>
      <c r="C69" s="4" t="n"/>
      <c r="D69" s="14">
        <f>IF('Suivi projet'!A69="","",IFERROR(VLOOKUP('Suivi projet'!A69,'Paramètres'!$A$4:$B$103,2,FALSE),"À affecter"))</f>
        <v/>
      </c>
      <c r="E69" s="4" t="n"/>
      <c r="F69" s="3" t="n"/>
      <c r="G69" s="3" t="n"/>
      <c r="H69" s="6" t="n"/>
      <c r="I69" s="6" t="n"/>
      <c r="J69" s="7" t="n"/>
      <c r="K69" s="15">
        <f>IF('Suivi projet'!A69="","",IFERROR('Suivi projet'!J69*'Suivi projet'!L69/SUM('Suivi projet'!$L$4:$L$103),0))</f>
        <v/>
      </c>
      <c r="L69" s="9" t="n"/>
      <c r="M69" s="9" t="n"/>
      <c r="N69" s="16">
        <f>IF('Suivi projet'!A69="","",IFERROR('Suivi projet'!M69-'Suivi projet'!L69,0))</f>
        <v/>
      </c>
      <c r="O69" s="17">
        <f>IF(OR('Suivi projet'!A69="",'Suivi projet'!I69=""),"",'Suivi projet'!I69-TODAY())</f>
        <v/>
      </c>
      <c r="P69" s="3" t="n"/>
      <c r="Q69" s="12" t="n"/>
      <c r="R69" s="6" t="n"/>
      <c r="S69" s="18">
        <f>IF(OR('Suivi projet'!A69="",'Suivi projet'!I69=""),"",IF(AND('Suivi projet'!F69&lt;&gt;"Terminé",'Suivi projet'!O69&lt;0),"En retard","Dans les délais"))</f>
        <v/>
      </c>
    </row>
    <row r="70">
      <c r="A70" s="3" t="n"/>
      <c r="B70" s="3" t="n"/>
      <c r="C70" s="4" t="n"/>
      <c r="D70" s="5">
        <f>IF('Suivi projet'!A70="","",IFERROR(VLOOKUP('Suivi projet'!A70,'Paramètres'!$A$4:$B$103,2,FALSE),"À affecter"))</f>
        <v/>
      </c>
      <c r="E70" s="4" t="n"/>
      <c r="F70" s="3" t="n"/>
      <c r="G70" s="3" t="n"/>
      <c r="H70" s="6" t="n"/>
      <c r="I70" s="6" t="n"/>
      <c r="J70" s="7" t="n"/>
      <c r="K70" s="8">
        <f>IF('Suivi projet'!A70="","",IFERROR('Suivi projet'!J70*'Suivi projet'!L70/SUM('Suivi projet'!$L$4:$L$103),0))</f>
        <v/>
      </c>
      <c r="L70" s="9" t="n"/>
      <c r="M70" s="9" t="n"/>
      <c r="N70" s="10">
        <f>IF('Suivi projet'!A70="","",IFERROR('Suivi projet'!M70-'Suivi projet'!L70,0))</f>
        <v/>
      </c>
      <c r="O70" s="11">
        <f>IF(OR('Suivi projet'!A70="",'Suivi projet'!I70=""),"",'Suivi projet'!I70-TODAY())</f>
        <v/>
      </c>
      <c r="P70" s="3" t="n"/>
      <c r="Q70" s="12" t="n"/>
      <c r="R70" s="6" t="n"/>
      <c r="S70" s="13">
        <f>IF(OR('Suivi projet'!A70="",'Suivi projet'!I70=""),"",IF(AND('Suivi projet'!F70&lt;&gt;"Terminé",'Suivi projet'!O70&lt;0),"En retard","Dans les délais"))</f>
        <v/>
      </c>
    </row>
    <row r="71">
      <c r="A71" s="3" t="n"/>
      <c r="B71" s="3" t="n"/>
      <c r="C71" s="4" t="n"/>
      <c r="D71" s="14">
        <f>IF('Suivi projet'!A71="","",IFERROR(VLOOKUP('Suivi projet'!A71,'Paramètres'!$A$4:$B$103,2,FALSE),"À affecter"))</f>
        <v/>
      </c>
      <c r="E71" s="4" t="n"/>
      <c r="F71" s="3" t="n"/>
      <c r="G71" s="3" t="n"/>
      <c r="H71" s="6" t="n"/>
      <c r="I71" s="6" t="n"/>
      <c r="J71" s="7" t="n"/>
      <c r="K71" s="15">
        <f>IF('Suivi projet'!A71="","",IFERROR('Suivi projet'!J71*'Suivi projet'!L71/SUM('Suivi projet'!$L$4:$L$103),0))</f>
        <v/>
      </c>
      <c r="L71" s="9" t="n"/>
      <c r="M71" s="9" t="n"/>
      <c r="N71" s="16">
        <f>IF('Suivi projet'!A71="","",IFERROR('Suivi projet'!M71-'Suivi projet'!L71,0))</f>
        <v/>
      </c>
      <c r="O71" s="17">
        <f>IF(OR('Suivi projet'!A71="",'Suivi projet'!I71=""),"",'Suivi projet'!I71-TODAY())</f>
        <v/>
      </c>
      <c r="P71" s="3" t="n"/>
      <c r="Q71" s="12" t="n"/>
      <c r="R71" s="6" t="n"/>
      <c r="S71" s="18">
        <f>IF(OR('Suivi projet'!A71="",'Suivi projet'!I71=""),"",IF(AND('Suivi projet'!F71&lt;&gt;"Terminé",'Suivi projet'!O71&lt;0),"En retard","Dans les délais"))</f>
        <v/>
      </c>
    </row>
    <row r="72">
      <c r="A72" s="3" t="n"/>
      <c r="B72" s="3" t="n"/>
      <c r="C72" s="4" t="n"/>
      <c r="D72" s="5">
        <f>IF('Suivi projet'!A72="","",IFERROR(VLOOKUP('Suivi projet'!A72,'Paramètres'!$A$4:$B$103,2,FALSE),"À affecter"))</f>
        <v/>
      </c>
      <c r="E72" s="4" t="n"/>
      <c r="F72" s="3" t="n"/>
      <c r="G72" s="3" t="n"/>
      <c r="H72" s="6" t="n"/>
      <c r="I72" s="6" t="n"/>
      <c r="J72" s="7" t="n"/>
      <c r="K72" s="8">
        <f>IF('Suivi projet'!A72="","",IFERROR('Suivi projet'!J72*'Suivi projet'!L72/SUM('Suivi projet'!$L$4:$L$103),0))</f>
        <v/>
      </c>
      <c r="L72" s="9" t="n"/>
      <c r="M72" s="9" t="n"/>
      <c r="N72" s="10">
        <f>IF('Suivi projet'!A72="","",IFERROR('Suivi projet'!M72-'Suivi projet'!L72,0))</f>
        <v/>
      </c>
      <c r="O72" s="11">
        <f>IF(OR('Suivi projet'!A72="",'Suivi projet'!I72=""),"",'Suivi projet'!I72-TODAY())</f>
        <v/>
      </c>
      <c r="P72" s="3" t="n"/>
      <c r="Q72" s="12" t="n"/>
      <c r="R72" s="6" t="n"/>
      <c r="S72" s="13">
        <f>IF(OR('Suivi projet'!A72="",'Suivi projet'!I72=""),"",IF(AND('Suivi projet'!F72&lt;&gt;"Terminé",'Suivi projet'!O72&lt;0),"En retard","Dans les délais"))</f>
        <v/>
      </c>
    </row>
    <row r="73">
      <c r="A73" s="3" t="n"/>
      <c r="B73" s="3" t="n"/>
      <c r="C73" s="4" t="n"/>
      <c r="D73" s="14">
        <f>IF('Suivi projet'!A73="","",IFERROR(VLOOKUP('Suivi projet'!A73,'Paramètres'!$A$4:$B$103,2,FALSE),"À affecter"))</f>
        <v/>
      </c>
      <c r="E73" s="4" t="n"/>
      <c r="F73" s="3" t="n"/>
      <c r="G73" s="3" t="n"/>
      <c r="H73" s="6" t="n"/>
      <c r="I73" s="6" t="n"/>
      <c r="J73" s="7" t="n"/>
      <c r="K73" s="15">
        <f>IF('Suivi projet'!A73="","",IFERROR('Suivi projet'!J73*'Suivi projet'!L73/SUM('Suivi projet'!$L$4:$L$103),0))</f>
        <v/>
      </c>
      <c r="L73" s="9" t="n"/>
      <c r="M73" s="9" t="n"/>
      <c r="N73" s="16">
        <f>IF('Suivi projet'!A73="","",IFERROR('Suivi projet'!M73-'Suivi projet'!L73,0))</f>
        <v/>
      </c>
      <c r="O73" s="17">
        <f>IF(OR('Suivi projet'!A73="",'Suivi projet'!I73=""),"",'Suivi projet'!I73-TODAY())</f>
        <v/>
      </c>
      <c r="P73" s="3" t="n"/>
      <c r="Q73" s="12" t="n"/>
      <c r="R73" s="6" t="n"/>
      <c r="S73" s="18">
        <f>IF(OR('Suivi projet'!A73="",'Suivi projet'!I73=""),"",IF(AND('Suivi projet'!F73&lt;&gt;"Terminé",'Suivi projet'!O73&lt;0),"En retard","Dans les délais"))</f>
        <v/>
      </c>
    </row>
    <row r="74">
      <c r="A74" s="3" t="n"/>
      <c r="B74" s="3" t="n"/>
      <c r="C74" s="4" t="n"/>
      <c r="D74" s="5">
        <f>IF('Suivi projet'!A74="","",IFERROR(VLOOKUP('Suivi projet'!A74,'Paramètres'!$A$4:$B$103,2,FALSE),"À affecter"))</f>
        <v/>
      </c>
      <c r="E74" s="4" t="n"/>
      <c r="F74" s="3" t="n"/>
      <c r="G74" s="3" t="n"/>
      <c r="H74" s="6" t="n"/>
      <c r="I74" s="6" t="n"/>
      <c r="J74" s="7" t="n"/>
      <c r="K74" s="8">
        <f>IF('Suivi projet'!A74="","",IFERROR('Suivi projet'!J74*'Suivi projet'!L74/SUM('Suivi projet'!$L$4:$L$103),0))</f>
        <v/>
      </c>
      <c r="L74" s="9" t="n"/>
      <c r="M74" s="9" t="n"/>
      <c r="N74" s="10">
        <f>IF('Suivi projet'!A74="","",IFERROR('Suivi projet'!M74-'Suivi projet'!L74,0))</f>
        <v/>
      </c>
      <c r="O74" s="11">
        <f>IF(OR('Suivi projet'!A74="",'Suivi projet'!I74=""),"",'Suivi projet'!I74-TODAY())</f>
        <v/>
      </c>
      <c r="P74" s="3" t="n"/>
      <c r="Q74" s="12" t="n"/>
      <c r="R74" s="6" t="n"/>
      <c r="S74" s="13">
        <f>IF(OR('Suivi projet'!A74="",'Suivi projet'!I74=""),"",IF(AND('Suivi projet'!F74&lt;&gt;"Terminé",'Suivi projet'!O74&lt;0),"En retard","Dans les délais"))</f>
        <v/>
      </c>
    </row>
    <row r="75">
      <c r="A75" s="3" t="n"/>
      <c r="B75" s="3" t="n"/>
      <c r="C75" s="4" t="n"/>
      <c r="D75" s="14">
        <f>IF('Suivi projet'!A75="","",IFERROR(VLOOKUP('Suivi projet'!A75,'Paramètres'!$A$4:$B$103,2,FALSE),"À affecter"))</f>
        <v/>
      </c>
      <c r="E75" s="4" t="n"/>
      <c r="F75" s="3" t="n"/>
      <c r="G75" s="3" t="n"/>
      <c r="H75" s="6" t="n"/>
      <c r="I75" s="6" t="n"/>
      <c r="J75" s="7" t="n"/>
      <c r="K75" s="15">
        <f>IF('Suivi projet'!A75="","",IFERROR('Suivi projet'!J75*'Suivi projet'!L75/SUM('Suivi projet'!$L$4:$L$103),0))</f>
        <v/>
      </c>
      <c r="L75" s="9" t="n"/>
      <c r="M75" s="9" t="n"/>
      <c r="N75" s="16">
        <f>IF('Suivi projet'!A75="","",IFERROR('Suivi projet'!M75-'Suivi projet'!L75,0))</f>
        <v/>
      </c>
      <c r="O75" s="17">
        <f>IF(OR('Suivi projet'!A75="",'Suivi projet'!I75=""),"",'Suivi projet'!I75-TODAY())</f>
        <v/>
      </c>
      <c r="P75" s="3" t="n"/>
      <c r="Q75" s="12" t="n"/>
      <c r="R75" s="6" t="n"/>
      <c r="S75" s="18">
        <f>IF(OR('Suivi projet'!A75="",'Suivi projet'!I75=""),"",IF(AND('Suivi projet'!F75&lt;&gt;"Terminé",'Suivi projet'!O75&lt;0),"En retard","Dans les délais"))</f>
        <v/>
      </c>
    </row>
    <row r="76">
      <c r="A76" s="3" t="n"/>
      <c r="B76" s="3" t="n"/>
      <c r="C76" s="4" t="n"/>
      <c r="D76" s="5">
        <f>IF('Suivi projet'!A76="","",IFERROR(VLOOKUP('Suivi projet'!A76,'Paramètres'!$A$4:$B$103,2,FALSE),"À affecter"))</f>
        <v/>
      </c>
      <c r="E76" s="4" t="n"/>
      <c r="F76" s="3" t="n"/>
      <c r="G76" s="3" t="n"/>
      <c r="H76" s="6" t="n"/>
      <c r="I76" s="6" t="n"/>
      <c r="J76" s="7" t="n"/>
      <c r="K76" s="8">
        <f>IF('Suivi projet'!A76="","",IFERROR('Suivi projet'!J76*'Suivi projet'!L76/SUM('Suivi projet'!$L$4:$L$103),0))</f>
        <v/>
      </c>
      <c r="L76" s="9" t="n"/>
      <c r="M76" s="9" t="n"/>
      <c r="N76" s="10">
        <f>IF('Suivi projet'!A76="","",IFERROR('Suivi projet'!M76-'Suivi projet'!L76,0))</f>
        <v/>
      </c>
      <c r="O76" s="11">
        <f>IF(OR('Suivi projet'!A76="",'Suivi projet'!I76=""),"",'Suivi projet'!I76-TODAY())</f>
        <v/>
      </c>
      <c r="P76" s="3" t="n"/>
      <c r="Q76" s="12" t="n"/>
      <c r="R76" s="6" t="n"/>
      <c r="S76" s="13">
        <f>IF(OR('Suivi projet'!A76="",'Suivi projet'!I76=""),"",IF(AND('Suivi projet'!F76&lt;&gt;"Terminé",'Suivi projet'!O76&lt;0),"En retard","Dans les délais"))</f>
        <v/>
      </c>
    </row>
    <row r="77">
      <c r="A77" s="3" t="n"/>
      <c r="B77" s="3" t="n"/>
      <c r="C77" s="4" t="n"/>
      <c r="D77" s="14">
        <f>IF('Suivi projet'!A77="","",IFERROR(VLOOKUP('Suivi projet'!A77,'Paramètres'!$A$4:$B$103,2,FALSE),"À affecter"))</f>
        <v/>
      </c>
      <c r="E77" s="4" t="n"/>
      <c r="F77" s="3" t="n"/>
      <c r="G77" s="3" t="n"/>
      <c r="H77" s="6" t="n"/>
      <c r="I77" s="6" t="n"/>
      <c r="J77" s="7" t="n"/>
      <c r="K77" s="15">
        <f>IF('Suivi projet'!A77="","",IFERROR('Suivi projet'!J77*'Suivi projet'!L77/SUM('Suivi projet'!$L$4:$L$103),0))</f>
        <v/>
      </c>
      <c r="L77" s="9" t="n"/>
      <c r="M77" s="9" t="n"/>
      <c r="N77" s="16">
        <f>IF('Suivi projet'!A77="","",IFERROR('Suivi projet'!M77-'Suivi projet'!L77,0))</f>
        <v/>
      </c>
      <c r="O77" s="17">
        <f>IF(OR('Suivi projet'!A77="",'Suivi projet'!I77=""),"",'Suivi projet'!I77-TODAY())</f>
        <v/>
      </c>
      <c r="P77" s="3" t="n"/>
      <c r="Q77" s="12" t="n"/>
      <c r="R77" s="6" t="n"/>
      <c r="S77" s="18">
        <f>IF(OR('Suivi projet'!A77="",'Suivi projet'!I77=""),"",IF(AND('Suivi projet'!F77&lt;&gt;"Terminé",'Suivi projet'!O77&lt;0),"En retard","Dans les délais"))</f>
        <v/>
      </c>
    </row>
    <row r="78">
      <c r="A78" s="3" t="n"/>
      <c r="B78" s="3" t="n"/>
      <c r="C78" s="4" t="n"/>
      <c r="D78" s="5">
        <f>IF('Suivi projet'!A78="","",IFERROR(VLOOKUP('Suivi projet'!A78,'Paramètres'!$A$4:$B$103,2,FALSE),"À affecter"))</f>
        <v/>
      </c>
      <c r="E78" s="4" t="n"/>
      <c r="F78" s="3" t="n"/>
      <c r="G78" s="3" t="n"/>
      <c r="H78" s="6" t="n"/>
      <c r="I78" s="6" t="n"/>
      <c r="J78" s="7" t="n"/>
      <c r="K78" s="8">
        <f>IF('Suivi projet'!A78="","",IFERROR('Suivi projet'!J78*'Suivi projet'!L78/SUM('Suivi projet'!$L$4:$L$103),0))</f>
        <v/>
      </c>
      <c r="L78" s="9" t="n"/>
      <c r="M78" s="9" t="n"/>
      <c r="N78" s="10">
        <f>IF('Suivi projet'!A78="","",IFERROR('Suivi projet'!M78-'Suivi projet'!L78,0))</f>
        <v/>
      </c>
      <c r="O78" s="11">
        <f>IF(OR('Suivi projet'!A78="",'Suivi projet'!I78=""),"",'Suivi projet'!I78-TODAY())</f>
        <v/>
      </c>
      <c r="P78" s="3" t="n"/>
      <c r="Q78" s="12" t="n"/>
      <c r="R78" s="6" t="n"/>
      <c r="S78" s="13">
        <f>IF(OR('Suivi projet'!A78="",'Suivi projet'!I78=""),"",IF(AND('Suivi projet'!F78&lt;&gt;"Terminé",'Suivi projet'!O78&lt;0),"En retard","Dans les délais"))</f>
        <v/>
      </c>
    </row>
    <row r="79">
      <c r="A79" s="3" t="n"/>
      <c r="B79" s="3" t="n"/>
      <c r="C79" s="4" t="n"/>
      <c r="D79" s="14">
        <f>IF('Suivi projet'!A79="","",IFERROR(VLOOKUP('Suivi projet'!A79,'Paramètres'!$A$4:$B$103,2,FALSE),"À affecter"))</f>
        <v/>
      </c>
      <c r="E79" s="4" t="n"/>
      <c r="F79" s="3" t="n"/>
      <c r="G79" s="3" t="n"/>
      <c r="H79" s="6" t="n"/>
      <c r="I79" s="6" t="n"/>
      <c r="J79" s="7" t="n"/>
      <c r="K79" s="15">
        <f>IF('Suivi projet'!A79="","",IFERROR('Suivi projet'!J79*'Suivi projet'!L79/SUM('Suivi projet'!$L$4:$L$103),0))</f>
        <v/>
      </c>
      <c r="L79" s="9" t="n"/>
      <c r="M79" s="9" t="n"/>
      <c r="N79" s="16">
        <f>IF('Suivi projet'!A79="","",IFERROR('Suivi projet'!M79-'Suivi projet'!L79,0))</f>
        <v/>
      </c>
      <c r="O79" s="17">
        <f>IF(OR('Suivi projet'!A79="",'Suivi projet'!I79=""),"",'Suivi projet'!I79-TODAY())</f>
        <v/>
      </c>
      <c r="P79" s="3" t="n"/>
      <c r="Q79" s="12" t="n"/>
      <c r="R79" s="6" t="n"/>
      <c r="S79" s="18">
        <f>IF(OR('Suivi projet'!A79="",'Suivi projet'!I79=""),"",IF(AND('Suivi projet'!F79&lt;&gt;"Terminé",'Suivi projet'!O79&lt;0),"En retard","Dans les délais"))</f>
        <v/>
      </c>
    </row>
    <row r="80">
      <c r="A80" s="3" t="n"/>
      <c r="B80" s="3" t="n"/>
      <c r="C80" s="4" t="n"/>
      <c r="D80" s="5">
        <f>IF('Suivi projet'!A80="","",IFERROR(VLOOKUP('Suivi projet'!A80,'Paramètres'!$A$4:$B$103,2,FALSE),"À affecter"))</f>
        <v/>
      </c>
      <c r="E80" s="4" t="n"/>
      <c r="F80" s="3" t="n"/>
      <c r="G80" s="3" t="n"/>
      <c r="H80" s="6" t="n"/>
      <c r="I80" s="6" t="n"/>
      <c r="J80" s="7" t="n"/>
      <c r="K80" s="8">
        <f>IF('Suivi projet'!A80="","",IFERROR('Suivi projet'!J80*'Suivi projet'!L80/SUM('Suivi projet'!$L$4:$L$103),0))</f>
        <v/>
      </c>
      <c r="L80" s="9" t="n"/>
      <c r="M80" s="9" t="n"/>
      <c r="N80" s="10">
        <f>IF('Suivi projet'!A80="","",IFERROR('Suivi projet'!M80-'Suivi projet'!L80,0))</f>
        <v/>
      </c>
      <c r="O80" s="11">
        <f>IF(OR('Suivi projet'!A80="",'Suivi projet'!I80=""),"",'Suivi projet'!I80-TODAY())</f>
        <v/>
      </c>
      <c r="P80" s="3" t="n"/>
      <c r="Q80" s="12" t="n"/>
      <c r="R80" s="6" t="n"/>
      <c r="S80" s="13">
        <f>IF(OR('Suivi projet'!A80="",'Suivi projet'!I80=""),"",IF(AND('Suivi projet'!F80&lt;&gt;"Terminé",'Suivi projet'!O80&lt;0),"En retard","Dans les délais"))</f>
        <v/>
      </c>
    </row>
    <row r="81">
      <c r="A81" s="3" t="n"/>
      <c r="B81" s="3" t="n"/>
      <c r="C81" s="4" t="n"/>
      <c r="D81" s="14">
        <f>IF('Suivi projet'!A81="","",IFERROR(VLOOKUP('Suivi projet'!A81,'Paramètres'!$A$4:$B$103,2,FALSE),"À affecter"))</f>
        <v/>
      </c>
      <c r="E81" s="4" t="n"/>
      <c r="F81" s="3" t="n"/>
      <c r="G81" s="3" t="n"/>
      <c r="H81" s="6" t="n"/>
      <c r="I81" s="6" t="n"/>
      <c r="J81" s="7" t="n"/>
      <c r="K81" s="15">
        <f>IF('Suivi projet'!A81="","",IFERROR('Suivi projet'!J81*'Suivi projet'!L81/SUM('Suivi projet'!$L$4:$L$103),0))</f>
        <v/>
      </c>
      <c r="L81" s="9" t="n"/>
      <c r="M81" s="9" t="n"/>
      <c r="N81" s="16">
        <f>IF('Suivi projet'!A81="","",IFERROR('Suivi projet'!M81-'Suivi projet'!L81,0))</f>
        <v/>
      </c>
      <c r="O81" s="17">
        <f>IF(OR('Suivi projet'!A81="",'Suivi projet'!I81=""),"",'Suivi projet'!I81-TODAY())</f>
        <v/>
      </c>
      <c r="P81" s="3" t="n"/>
      <c r="Q81" s="12" t="n"/>
      <c r="R81" s="6" t="n"/>
      <c r="S81" s="18">
        <f>IF(OR('Suivi projet'!A81="",'Suivi projet'!I81=""),"",IF(AND('Suivi projet'!F81&lt;&gt;"Terminé",'Suivi projet'!O81&lt;0),"En retard","Dans les délais"))</f>
        <v/>
      </c>
    </row>
    <row r="82">
      <c r="A82" s="3" t="n"/>
      <c r="B82" s="3" t="n"/>
      <c r="C82" s="4" t="n"/>
      <c r="D82" s="5">
        <f>IF('Suivi projet'!A82="","",IFERROR(VLOOKUP('Suivi projet'!A82,'Paramètres'!$A$4:$B$103,2,FALSE),"À affecter"))</f>
        <v/>
      </c>
      <c r="E82" s="4" t="n"/>
      <c r="F82" s="3" t="n"/>
      <c r="G82" s="3" t="n"/>
      <c r="H82" s="6" t="n"/>
      <c r="I82" s="6" t="n"/>
      <c r="J82" s="7" t="n"/>
      <c r="K82" s="8">
        <f>IF('Suivi projet'!A82="","",IFERROR('Suivi projet'!J82*'Suivi projet'!L82/SUM('Suivi projet'!$L$4:$L$103),0))</f>
        <v/>
      </c>
      <c r="L82" s="9" t="n"/>
      <c r="M82" s="9" t="n"/>
      <c r="N82" s="10">
        <f>IF('Suivi projet'!A82="","",IFERROR('Suivi projet'!M82-'Suivi projet'!L82,0))</f>
        <v/>
      </c>
      <c r="O82" s="11">
        <f>IF(OR('Suivi projet'!A82="",'Suivi projet'!I82=""),"",'Suivi projet'!I82-TODAY())</f>
        <v/>
      </c>
      <c r="P82" s="3" t="n"/>
      <c r="Q82" s="12" t="n"/>
      <c r="R82" s="6" t="n"/>
      <c r="S82" s="13">
        <f>IF(OR('Suivi projet'!A82="",'Suivi projet'!I82=""),"",IF(AND('Suivi projet'!F82&lt;&gt;"Terminé",'Suivi projet'!O82&lt;0),"En retard","Dans les délais"))</f>
        <v/>
      </c>
    </row>
    <row r="83">
      <c r="A83" s="3" t="n"/>
      <c r="B83" s="3" t="n"/>
      <c r="C83" s="4" t="n"/>
      <c r="D83" s="14">
        <f>IF('Suivi projet'!A83="","",IFERROR(VLOOKUP('Suivi projet'!A83,'Paramètres'!$A$4:$B$103,2,FALSE),"À affecter"))</f>
        <v/>
      </c>
      <c r="E83" s="4" t="n"/>
      <c r="F83" s="3" t="n"/>
      <c r="G83" s="3" t="n"/>
      <c r="H83" s="6" t="n"/>
      <c r="I83" s="6" t="n"/>
      <c r="J83" s="7" t="n"/>
      <c r="K83" s="15">
        <f>IF('Suivi projet'!A83="","",IFERROR('Suivi projet'!J83*'Suivi projet'!L83/SUM('Suivi projet'!$L$4:$L$103),0))</f>
        <v/>
      </c>
      <c r="L83" s="9" t="n"/>
      <c r="M83" s="9" t="n"/>
      <c r="N83" s="16">
        <f>IF('Suivi projet'!A83="","",IFERROR('Suivi projet'!M83-'Suivi projet'!L83,0))</f>
        <v/>
      </c>
      <c r="O83" s="17">
        <f>IF(OR('Suivi projet'!A83="",'Suivi projet'!I83=""),"",'Suivi projet'!I83-TODAY())</f>
        <v/>
      </c>
      <c r="P83" s="3" t="n"/>
      <c r="Q83" s="12" t="n"/>
      <c r="R83" s="6" t="n"/>
      <c r="S83" s="18">
        <f>IF(OR('Suivi projet'!A83="",'Suivi projet'!I83=""),"",IF(AND('Suivi projet'!F83&lt;&gt;"Terminé",'Suivi projet'!O83&lt;0),"En retard","Dans les délais"))</f>
        <v/>
      </c>
    </row>
    <row r="84">
      <c r="A84" s="3" t="n"/>
      <c r="B84" s="3" t="n"/>
      <c r="C84" s="4" t="n"/>
      <c r="D84" s="5">
        <f>IF('Suivi projet'!A84="","",IFERROR(VLOOKUP('Suivi projet'!A84,'Paramètres'!$A$4:$B$103,2,FALSE),"À affecter"))</f>
        <v/>
      </c>
      <c r="E84" s="4" t="n"/>
      <c r="F84" s="3" t="n"/>
      <c r="G84" s="3" t="n"/>
      <c r="H84" s="6" t="n"/>
      <c r="I84" s="6" t="n"/>
      <c r="J84" s="7" t="n"/>
      <c r="K84" s="8">
        <f>IF('Suivi projet'!A84="","",IFERROR('Suivi projet'!J84*'Suivi projet'!L84/SUM('Suivi projet'!$L$4:$L$103),0))</f>
        <v/>
      </c>
      <c r="L84" s="9" t="n"/>
      <c r="M84" s="9" t="n"/>
      <c r="N84" s="10">
        <f>IF('Suivi projet'!A84="","",IFERROR('Suivi projet'!M84-'Suivi projet'!L84,0))</f>
        <v/>
      </c>
      <c r="O84" s="11">
        <f>IF(OR('Suivi projet'!A84="",'Suivi projet'!I84=""),"",'Suivi projet'!I84-TODAY())</f>
        <v/>
      </c>
      <c r="P84" s="3" t="n"/>
      <c r="Q84" s="12" t="n"/>
      <c r="R84" s="6" t="n"/>
      <c r="S84" s="13">
        <f>IF(OR('Suivi projet'!A84="",'Suivi projet'!I84=""),"",IF(AND('Suivi projet'!F84&lt;&gt;"Terminé",'Suivi projet'!O84&lt;0),"En retard","Dans les délais"))</f>
        <v/>
      </c>
    </row>
    <row r="85">
      <c r="A85" s="3" t="n"/>
      <c r="B85" s="3" t="n"/>
      <c r="C85" s="4" t="n"/>
      <c r="D85" s="14">
        <f>IF('Suivi projet'!A85="","",IFERROR(VLOOKUP('Suivi projet'!A85,'Paramètres'!$A$4:$B$103,2,FALSE),"À affecter"))</f>
        <v/>
      </c>
      <c r="E85" s="4" t="n"/>
      <c r="F85" s="3" t="n"/>
      <c r="G85" s="3" t="n"/>
      <c r="H85" s="6" t="n"/>
      <c r="I85" s="6" t="n"/>
      <c r="J85" s="7" t="n"/>
      <c r="K85" s="15">
        <f>IF('Suivi projet'!A85="","",IFERROR('Suivi projet'!J85*'Suivi projet'!L85/SUM('Suivi projet'!$L$4:$L$103),0))</f>
        <v/>
      </c>
      <c r="L85" s="9" t="n"/>
      <c r="M85" s="9" t="n"/>
      <c r="N85" s="16">
        <f>IF('Suivi projet'!A85="","",IFERROR('Suivi projet'!M85-'Suivi projet'!L85,0))</f>
        <v/>
      </c>
      <c r="O85" s="17">
        <f>IF(OR('Suivi projet'!A85="",'Suivi projet'!I85=""),"",'Suivi projet'!I85-TODAY())</f>
        <v/>
      </c>
      <c r="P85" s="3" t="n"/>
      <c r="Q85" s="12" t="n"/>
      <c r="R85" s="6" t="n"/>
      <c r="S85" s="18">
        <f>IF(OR('Suivi projet'!A85="",'Suivi projet'!I85=""),"",IF(AND('Suivi projet'!F85&lt;&gt;"Terminé",'Suivi projet'!O85&lt;0),"En retard","Dans les délais"))</f>
        <v/>
      </c>
    </row>
    <row r="86">
      <c r="A86" s="3" t="n"/>
      <c r="B86" s="3" t="n"/>
      <c r="C86" s="4" t="n"/>
      <c r="D86" s="5">
        <f>IF('Suivi projet'!A86="","",IFERROR(VLOOKUP('Suivi projet'!A86,'Paramètres'!$A$4:$B$103,2,FALSE),"À affecter"))</f>
        <v/>
      </c>
      <c r="E86" s="4" t="n"/>
      <c r="F86" s="3" t="n"/>
      <c r="G86" s="3" t="n"/>
      <c r="H86" s="6" t="n"/>
      <c r="I86" s="6" t="n"/>
      <c r="J86" s="7" t="n"/>
      <c r="K86" s="8">
        <f>IF('Suivi projet'!A86="","",IFERROR('Suivi projet'!J86*'Suivi projet'!L86/SUM('Suivi projet'!$L$4:$L$103),0))</f>
        <v/>
      </c>
      <c r="L86" s="9" t="n"/>
      <c r="M86" s="9" t="n"/>
      <c r="N86" s="10">
        <f>IF('Suivi projet'!A86="","",IFERROR('Suivi projet'!M86-'Suivi projet'!L86,0))</f>
        <v/>
      </c>
      <c r="O86" s="11">
        <f>IF(OR('Suivi projet'!A86="",'Suivi projet'!I86=""),"",'Suivi projet'!I86-TODAY())</f>
        <v/>
      </c>
      <c r="P86" s="3" t="n"/>
      <c r="Q86" s="12" t="n"/>
      <c r="R86" s="6" t="n"/>
      <c r="S86" s="13">
        <f>IF(OR('Suivi projet'!A86="",'Suivi projet'!I86=""),"",IF(AND('Suivi projet'!F86&lt;&gt;"Terminé",'Suivi projet'!O86&lt;0),"En retard","Dans les délais"))</f>
        <v/>
      </c>
    </row>
    <row r="87">
      <c r="A87" s="3" t="n"/>
      <c r="B87" s="3" t="n"/>
      <c r="C87" s="4" t="n"/>
      <c r="D87" s="14">
        <f>IF('Suivi projet'!A87="","",IFERROR(VLOOKUP('Suivi projet'!A87,'Paramètres'!$A$4:$B$103,2,FALSE),"À affecter"))</f>
        <v/>
      </c>
      <c r="E87" s="4" t="n"/>
      <c r="F87" s="3" t="n"/>
      <c r="G87" s="3" t="n"/>
      <c r="H87" s="6" t="n"/>
      <c r="I87" s="6" t="n"/>
      <c r="J87" s="7" t="n"/>
      <c r="K87" s="15">
        <f>IF('Suivi projet'!A87="","",IFERROR('Suivi projet'!J87*'Suivi projet'!L87/SUM('Suivi projet'!$L$4:$L$103),0))</f>
        <v/>
      </c>
      <c r="L87" s="9" t="n"/>
      <c r="M87" s="9" t="n"/>
      <c r="N87" s="16">
        <f>IF('Suivi projet'!A87="","",IFERROR('Suivi projet'!M87-'Suivi projet'!L87,0))</f>
        <v/>
      </c>
      <c r="O87" s="17">
        <f>IF(OR('Suivi projet'!A87="",'Suivi projet'!I87=""),"",'Suivi projet'!I87-TODAY())</f>
        <v/>
      </c>
      <c r="P87" s="3" t="n"/>
      <c r="Q87" s="12" t="n"/>
      <c r="R87" s="6" t="n"/>
      <c r="S87" s="18">
        <f>IF(OR('Suivi projet'!A87="",'Suivi projet'!I87=""),"",IF(AND('Suivi projet'!F87&lt;&gt;"Terminé",'Suivi projet'!O87&lt;0),"En retard","Dans les délais"))</f>
        <v/>
      </c>
    </row>
    <row r="88">
      <c r="A88" s="3" t="n"/>
      <c r="B88" s="3" t="n"/>
      <c r="C88" s="4" t="n"/>
      <c r="D88" s="5">
        <f>IF('Suivi projet'!A88="","",IFERROR(VLOOKUP('Suivi projet'!A88,'Paramètres'!$A$4:$B$103,2,FALSE),"À affecter"))</f>
        <v/>
      </c>
      <c r="E88" s="4" t="n"/>
      <c r="F88" s="3" t="n"/>
      <c r="G88" s="3" t="n"/>
      <c r="H88" s="6" t="n"/>
      <c r="I88" s="6" t="n"/>
      <c r="J88" s="7" t="n"/>
      <c r="K88" s="8">
        <f>IF('Suivi projet'!A88="","",IFERROR('Suivi projet'!J88*'Suivi projet'!L88/SUM('Suivi projet'!$L$4:$L$103),0))</f>
        <v/>
      </c>
      <c r="L88" s="9" t="n"/>
      <c r="M88" s="9" t="n"/>
      <c r="N88" s="10">
        <f>IF('Suivi projet'!A88="","",IFERROR('Suivi projet'!M88-'Suivi projet'!L88,0))</f>
        <v/>
      </c>
      <c r="O88" s="11">
        <f>IF(OR('Suivi projet'!A88="",'Suivi projet'!I88=""),"",'Suivi projet'!I88-TODAY())</f>
        <v/>
      </c>
      <c r="P88" s="3" t="n"/>
      <c r="Q88" s="12" t="n"/>
      <c r="R88" s="6" t="n"/>
      <c r="S88" s="13">
        <f>IF(OR('Suivi projet'!A88="",'Suivi projet'!I88=""),"",IF(AND('Suivi projet'!F88&lt;&gt;"Terminé",'Suivi projet'!O88&lt;0),"En retard","Dans les délais"))</f>
        <v/>
      </c>
    </row>
    <row r="89">
      <c r="A89" s="3" t="n"/>
      <c r="B89" s="3" t="n"/>
      <c r="C89" s="4" t="n"/>
      <c r="D89" s="14">
        <f>IF('Suivi projet'!A89="","",IFERROR(VLOOKUP('Suivi projet'!A89,'Paramètres'!$A$4:$B$103,2,FALSE),"À affecter"))</f>
        <v/>
      </c>
      <c r="E89" s="4" t="n"/>
      <c r="F89" s="3" t="n"/>
      <c r="G89" s="3" t="n"/>
      <c r="H89" s="6" t="n"/>
      <c r="I89" s="6" t="n"/>
      <c r="J89" s="7" t="n"/>
      <c r="K89" s="15">
        <f>IF('Suivi projet'!A89="","",IFERROR('Suivi projet'!J89*'Suivi projet'!L89/SUM('Suivi projet'!$L$4:$L$103),0))</f>
        <v/>
      </c>
      <c r="L89" s="9" t="n"/>
      <c r="M89" s="9" t="n"/>
      <c r="N89" s="16">
        <f>IF('Suivi projet'!A89="","",IFERROR('Suivi projet'!M89-'Suivi projet'!L89,0))</f>
        <v/>
      </c>
      <c r="O89" s="17">
        <f>IF(OR('Suivi projet'!A89="",'Suivi projet'!I89=""),"",'Suivi projet'!I89-TODAY())</f>
        <v/>
      </c>
      <c r="P89" s="3" t="n"/>
      <c r="Q89" s="12" t="n"/>
      <c r="R89" s="6" t="n"/>
      <c r="S89" s="18">
        <f>IF(OR('Suivi projet'!A89="",'Suivi projet'!I89=""),"",IF(AND('Suivi projet'!F89&lt;&gt;"Terminé",'Suivi projet'!O89&lt;0),"En retard","Dans les délais"))</f>
        <v/>
      </c>
    </row>
    <row r="90">
      <c r="A90" s="3" t="n"/>
      <c r="B90" s="3" t="n"/>
      <c r="C90" s="4" t="n"/>
      <c r="D90" s="5">
        <f>IF('Suivi projet'!A90="","",IFERROR(VLOOKUP('Suivi projet'!A90,'Paramètres'!$A$4:$B$103,2,FALSE),"À affecter"))</f>
        <v/>
      </c>
      <c r="E90" s="4" t="n"/>
      <c r="F90" s="3" t="n"/>
      <c r="G90" s="3" t="n"/>
      <c r="H90" s="6" t="n"/>
      <c r="I90" s="6" t="n"/>
      <c r="J90" s="7" t="n"/>
      <c r="K90" s="8">
        <f>IF('Suivi projet'!A90="","",IFERROR('Suivi projet'!J90*'Suivi projet'!L90/SUM('Suivi projet'!$L$4:$L$103),0))</f>
        <v/>
      </c>
      <c r="L90" s="9" t="n"/>
      <c r="M90" s="9" t="n"/>
      <c r="N90" s="10">
        <f>IF('Suivi projet'!A90="","",IFERROR('Suivi projet'!M90-'Suivi projet'!L90,0))</f>
        <v/>
      </c>
      <c r="O90" s="11">
        <f>IF(OR('Suivi projet'!A90="",'Suivi projet'!I90=""),"",'Suivi projet'!I90-TODAY())</f>
        <v/>
      </c>
      <c r="P90" s="3" t="n"/>
      <c r="Q90" s="12" t="n"/>
      <c r="R90" s="6" t="n"/>
      <c r="S90" s="13">
        <f>IF(OR('Suivi projet'!A90="",'Suivi projet'!I90=""),"",IF(AND('Suivi projet'!F90&lt;&gt;"Terminé",'Suivi projet'!O90&lt;0),"En retard","Dans les délais"))</f>
        <v/>
      </c>
    </row>
    <row r="91">
      <c r="A91" s="3" t="n"/>
      <c r="B91" s="3" t="n"/>
      <c r="C91" s="4" t="n"/>
      <c r="D91" s="14">
        <f>IF('Suivi projet'!A91="","",IFERROR(VLOOKUP('Suivi projet'!A91,'Paramètres'!$A$4:$B$103,2,FALSE),"À affecter"))</f>
        <v/>
      </c>
      <c r="E91" s="4" t="n"/>
      <c r="F91" s="3" t="n"/>
      <c r="G91" s="3" t="n"/>
      <c r="H91" s="6" t="n"/>
      <c r="I91" s="6" t="n"/>
      <c r="J91" s="7" t="n"/>
      <c r="K91" s="15">
        <f>IF('Suivi projet'!A91="","",IFERROR('Suivi projet'!J91*'Suivi projet'!L91/SUM('Suivi projet'!$L$4:$L$103),0))</f>
        <v/>
      </c>
      <c r="L91" s="9" t="n"/>
      <c r="M91" s="9" t="n"/>
      <c r="N91" s="16">
        <f>IF('Suivi projet'!A91="","",IFERROR('Suivi projet'!M91-'Suivi projet'!L91,0))</f>
        <v/>
      </c>
      <c r="O91" s="17">
        <f>IF(OR('Suivi projet'!A91="",'Suivi projet'!I91=""),"",'Suivi projet'!I91-TODAY())</f>
        <v/>
      </c>
      <c r="P91" s="3" t="n"/>
      <c r="Q91" s="12" t="n"/>
      <c r="R91" s="6" t="n"/>
      <c r="S91" s="18">
        <f>IF(OR('Suivi projet'!A91="",'Suivi projet'!I91=""),"",IF(AND('Suivi projet'!F91&lt;&gt;"Terminé",'Suivi projet'!O91&lt;0),"En retard","Dans les délais"))</f>
        <v/>
      </c>
    </row>
    <row r="92">
      <c r="A92" s="3" t="n"/>
      <c r="B92" s="3" t="n"/>
      <c r="C92" s="4" t="n"/>
      <c r="D92" s="5">
        <f>IF('Suivi projet'!A92="","",IFERROR(VLOOKUP('Suivi projet'!A92,'Paramètres'!$A$4:$B$103,2,FALSE),"À affecter"))</f>
        <v/>
      </c>
      <c r="E92" s="4" t="n"/>
      <c r="F92" s="3" t="n"/>
      <c r="G92" s="3" t="n"/>
      <c r="H92" s="6" t="n"/>
      <c r="I92" s="6" t="n"/>
      <c r="J92" s="7" t="n"/>
      <c r="K92" s="8">
        <f>IF('Suivi projet'!A92="","",IFERROR('Suivi projet'!J92*'Suivi projet'!L92/SUM('Suivi projet'!$L$4:$L$103),0))</f>
        <v/>
      </c>
      <c r="L92" s="9" t="n"/>
      <c r="M92" s="9" t="n"/>
      <c r="N92" s="10">
        <f>IF('Suivi projet'!A92="","",IFERROR('Suivi projet'!M92-'Suivi projet'!L92,0))</f>
        <v/>
      </c>
      <c r="O92" s="11">
        <f>IF(OR('Suivi projet'!A92="",'Suivi projet'!I92=""),"",'Suivi projet'!I92-TODAY())</f>
        <v/>
      </c>
      <c r="P92" s="3" t="n"/>
      <c r="Q92" s="12" t="n"/>
      <c r="R92" s="6" t="n"/>
      <c r="S92" s="13">
        <f>IF(OR('Suivi projet'!A92="",'Suivi projet'!I92=""),"",IF(AND('Suivi projet'!F92&lt;&gt;"Terminé",'Suivi projet'!O92&lt;0),"En retard","Dans les délais"))</f>
        <v/>
      </c>
    </row>
    <row r="93">
      <c r="A93" s="3" t="n"/>
      <c r="B93" s="3" t="n"/>
      <c r="C93" s="4" t="n"/>
      <c r="D93" s="14">
        <f>IF('Suivi projet'!A93="","",IFERROR(VLOOKUP('Suivi projet'!A93,'Paramètres'!$A$4:$B$103,2,FALSE),"À affecter"))</f>
        <v/>
      </c>
      <c r="E93" s="4" t="n"/>
      <c r="F93" s="3" t="n"/>
      <c r="G93" s="3" t="n"/>
      <c r="H93" s="6" t="n"/>
      <c r="I93" s="6" t="n"/>
      <c r="J93" s="7" t="n"/>
      <c r="K93" s="15">
        <f>IF('Suivi projet'!A93="","",IFERROR('Suivi projet'!J93*'Suivi projet'!L93/SUM('Suivi projet'!$L$4:$L$103),0))</f>
        <v/>
      </c>
      <c r="L93" s="9" t="n"/>
      <c r="M93" s="9" t="n"/>
      <c r="N93" s="16">
        <f>IF('Suivi projet'!A93="","",IFERROR('Suivi projet'!M93-'Suivi projet'!L93,0))</f>
        <v/>
      </c>
      <c r="O93" s="17">
        <f>IF(OR('Suivi projet'!A93="",'Suivi projet'!I93=""),"",'Suivi projet'!I93-TODAY())</f>
        <v/>
      </c>
      <c r="P93" s="3" t="n"/>
      <c r="Q93" s="12" t="n"/>
      <c r="R93" s="6" t="n"/>
      <c r="S93" s="18">
        <f>IF(OR('Suivi projet'!A93="",'Suivi projet'!I93=""),"",IF(AND('Suivi projet'!F93&lt;&gt;"Terminé",'Suivi projet'!O93&lt;0),"En retard","Dans les délais"))</f>
        <v/>
      </c>
    </row>
    <row r="94">
      <c r="A94" s="3" t="n"/>
      <c r="B94" s="3" t="n"/>
      <c r="C94" s="4" t="n"/>
      <c r="D94" s="5">
        <f>IF('Suivi projet'!A94="","",IFERROR(VLOOKUP('Suivi projet'!A94,'Paramètres'!$A$4:$B$103,2,FALSE),"À affecter"))</f>
        <v/>
      </c>
      <c r="E94" s="4" t="n"/>
      <c r="F94" s="3" t="n"/>
      <c r="G94" s="3" t="n"/>
      <c r="H94" s="6" t="n"/>
      <c r="I94" s="6" t="n"/>
      <c r="J94" s="7" t="n"/>
      <c r="K94" s="8">
        <f>IF('Suivi projet'!A94="","",IFERROR('Suivi projet'!J94*'Suivi projet'!L94/SUM('Suivi projet'!$L$4:$L$103),0))</f>
        <v/>
      </c>
      <c r="L94" s="9" t="n"/>
      <c r="M94" s="9" t="n"/>
      <c r="N94" s="10">
        <f>IF('Suivi projet'!A94="","",IFERROR('Suivi projet'!M94-'Suivi projet'!L94,0))</f>
        <v/>
      </c>
      <c r="O94" s="11">
        <f>IF(OR('Suivi projet'!A94="",'Suivi projet'!I94=""),"",'Suivi projet'!I94-TODAY())</f>
        <v/>
      </c>
      <c r="P94" s="3" t="n"/>
      <c r="Q94" s="12" t="n"/>
      <c r="R94" s="6" t="n"/>
      <c r="S94" s="13">
        <f>IF(OR('Suivi projet'!A94="",'Suivi projet'!I94=""),"",IF(AND('Suivi projet'!F94&lt;&gt;"Terminé",'Suivi projet'!O94&lt;0),"En retard","Dans les délais"))</f>
        <v/>
      </c>
    </row>
    <row r="95">
      <c r="A95" s="3" t="n"/>
      <c r="B95" s="3" t="n"/>
      <c r="C95" s="4" t="n"/>
      <c r="D95" s="14">
        <f>IF('Suivi projet'!A95="","",IFERROR(VLOOKUP('Suivi projet'!A95,'Paramètres'!$A$4:$B$103,2,FALSE),"À affecter"))</f>
        <v/>
      </c>
      <c r="E95" s="4" t="n"/>
      <c r="F95" s="3" t="n"/>
      <c r="G95" s="3" t="n"/>
      <c r="H95" s="6" t="n"/>
      <c r="I95" s="6" t="n"/>
      <c r="J95" s="7" t="n"/>
      <c r="K95" s="15">
        <f>IF('Suivi projet'!A95="","",IFERROR('Suivi projet'!J95*'Suivi projet'!L95/SUM('Suivi projet'!$L$4:$L$103),0))</f>
        <v/>
      </c>
      <c r="L95" s="9" t="n"/>
      <c r="M95" s="9" t="n"/>
      <c r="N95" s="16">
        <f>IF('Suivi projet'!A95="","",IFERROR('Suivi projet'!M95-'Suivi projet'!L95,0))</f>
        <v/>
      </c>
      <c r="O95" s="17">
        <f>IF(OR('Suivi projet'!A95="",'Suivi projet'!I95=""),"",'Suivi projet'!I95-TODAY())</f>
        <v/>
      </c>
      <c r="P95" s="3" t="n"/>
      <c r="Q95" s="12" t="n"/>
      <c r="R95" s="6" t="n"/>
      <c r="S95" s="18">
        <f>IF(OR('Suivi projet'!A95="",'Suivi projet'!I95=""),"",IF(AND('Suivi projet'!F95&lt;&gt;"Terminé",'Suivi projet'!O95&lt;0),"En retard","Dans les délais"))</f>
        <v/>
      </c>
    </row>
    <row r="96">
      <c r="A96" s="3" t="n"/>
      <c r="B96" s="3" t="n"/>
      <c r="C96" s="4" t="n"/>
      <c r="D96" s="5">
        <f>IF('Suivi projet'!A96="","",IFERROR(VLOOKUP('Suivi projet'!A96,'Paramètres'!$A$4:$B$103,2,FALSE),"À affecter"))</f>
        <v/>
      </c>
      <c r="E96" s="4" t="n"/>
      <c r="F96" s="3" t="n"/>
      <c r="G96" s="3" t="n"/>
      <c r="H96" s="6" t="n"/>
      <c r="I96" s="6" t="n"/>
      <c r="J96" s="7" t="n"/>
      <c r="K96" s="8">
        <f>IF('Suivi projet'!A96="","",IFERROR('Suivi projet'!J96*'Suivi projet'!L96/SUM('Suivi projet'!$L$4:$L$103),0))</f>
        <v/>
      </c>
      <c r="L96" s="9" t="n"/>
      <c r="M96" s="9" t="n"/>
      <c r="N96" s="10">
        <f>IF('Suivi projet'!A96="","",IFERROR('Suivi projet'!M96-'Suivi projet'!L96,0))</f>
        <v/>
      </c>
      <c r="O96" s="11">
        <f>IF(OR('Suivi projet'!A96="",'Suivi projet'!I96=""),"",'Suivi projet'!I96-TODAY())</f>
        <v/>
      </c>
      <c r="P96" s="3" t="n"/>
      <c r="Q96" s="12" t="n"/>
      <c r="R96" s="6" t="n"/>
      <c r="S96" s="13">
        <f>IF(OR('Suivi projet'!A96="",'Suivi projet'!I96=""),"",IF(AND('Suivi projet'!F96&lt;&gt;"Terminé",'Suivi projet'!O96&lt;0),"En retard","Dans les délais"))</f>
        <v/>
      </c>
    </row>
    <row r="97">
      <c r="A97" s="3" t="n"/>
      <c r="B97" s="3" t="n"/>
      <c r="C97" s="4" t="n"/>
      <c r="D97" s="14">
        <f>IF('Suivi projet'!A97="","",IFERROR(VLOOKUP('Suivi projet'!A97,'Paramètres'!$A$4:$B$103,2,FALSE),"À affecter"))</f>
        <v/>
      </c>
      <c r="E97" s="4" t="n"/>
      <c r="F97" s="3" t="n"/>
      <c r="G97" s="3" t="n"/>
      <c r="H97" s="6" t="n"/>
      <c r="I97" s="6" t="n"/>
      <c r="J97" s="7" t="n"/>
      <c r="K97" s="15">
        <f>IF('Suivi projet'!A97="","",IFERROR('Suivi projet'!J97*'Suivi projet'!L97/SUM('Suivi projet'!$L$4:$L$103),0))</f>
        <v/>
      </c>
      <c r="L97" s="9" t="n"/>
      <c r="M97" s="9" t="n"/>
      <c r="N97" s="16">
        <f>IF('Suivi projet'!A97="","",IFERROR('Suivi projet'!M97-'Suivi projet'!L97,0))</f>
        <v/>
      </c>
      <c r="O97" s="17">
        <f>IF(OR('Suivi projet'!A97="",'Suivi projet'!I97=""),"",'Suivi projet'!I97-TODAY())</f>
        <v/>
      </c>
      <c r="P97" s="3" t="n"/>
      <c r="Q97" s="12" t="n"/>
      <c r="R97" s="6" t="n"/>
      <c r="S97" s="18">
        <f>IF(OR('Suivi projet'!A97="",'Suivi projet'!I97=""),"",IF(AND('Suivi projet'!F97&lt;&gt;"Terminé",'Suivi projet'!O97&lt;0),"En retard","Dans les délais"))</f>
        <v/>
      </c>
    </row>
    <row r="98">
      <c r="A98" s="3" t="n"/>
      <c r="B98" s="3" t="n"/>
      <c r="C98" s="4" t="n"/>
      <c r="D98" s="5">
        <f>IF('Suivi projet'!A98="","",IFERROR(VLOOKUP('Suivi projet'!A98,'Paramètres'!$A$4:$B$103,2,FALSE),"À affecter"))</f>
        <v/>
      </c>
      <c r="E98" s="4" t="n"/>
      <c r="F98" s="3" t="n"/>
      <c r="G98" s="3" t="n"/>
      <c r="H98" s="6" t="n"/>
      <c r="I98" s="6" t="n"/>
      <c r="J98" s="7" t="n"/>
      <c r="K98" s="8">
        <f>IF('Suivi projet'!A98="","",IFERROR('Suivi projet'!J98*'Suivi projet'!L98/SUM('Suivi projet'!$L$4:$L$103),0))</f>
        <v/>
      </c>
      <c r="L98" s="9" t="n"/>
      <c r="M98" s="9" t="n"/>
      <c r="N98" s="10">
        <f>IF('Suivi projet'!A98="","",IFERROR('Suivi projet'!M98-'Suivi projet'!L98,0))</f>
        <v/>
      </c>
      <c r="O98" s="11">
        <f>IF(OR('Suivi projet'!A98="",'Suivi projet'!I98=""),"",'Suivi projet'!I98-TODAY())</f>
        <v/>
      </c>
      <c r="P98" s="3" t="n"/>
      <c r="Q98" s="12" t="n"/>
      <c r="R98" s="6" t="n"/>
      <c r="S98" s="13">
        <f>IF(OR('Suivi projet'!A98="",'Suivi projet'!I98=""),"",IF(AND('Suivi projet'!F98&lt;&gt;"Terminé",'Suivi projet'!O98&lt;0),"En retard","Dans les délais"))</f>
        <v/>
      </c>
    </row>
    <row r="99">
      <c r="A99" s="3" t="n"/>
      <c r="B99" s="3" t="n"/>
      <c r="C99" s="4" t="n"/>
      <c r="D99" s="14">
        <f>IF('Suivi projet'!A99="","",IFERROR(VLOOKUP('Suivi projet'!A99,'Paramètres'!$A$4:$B$103,2,FALSE),"À affecter"))</f>
        <v/>
      </c>
      <c r="E99" s="4" t="n"/>
      <c r="F99" s="3" t="n"/>
      <c r="G99" s="3" t="n"/>
      <c r="H99" s="6" t="n"/>
      <c r="I99" s="6" t="n"/>
      <c r="J99" s="7" t="n"/>
      <c r="K99" s="15">
        <f>IF('Suivi projet'!A99="","",IFERROR('Suivi projet'!J99*'Suivi projet'!L99/SUM('Suivi projet'!$L$4:$L$103),0))</f>
        <v/>
      </c>
      <c r="L99" s="9" t="n"/>
      <c r="M99" s="9" t="n"/>
      <c r="N99" s="16">
        <f>IF('Suivi projet'!A99="","",IFERROR('Suivi projet'!M99-'Suivi projet'!L99,0))</f>
        <v/>
      </c>
      <c r="O99" s="17">
        <f>IF(OR('Suivi projet'!A99="",'Suivi projet'!I99=""),"",'Suivi projet'!I99-TODAY())</f>
        <v/>
      </c>
      <c r="P99" s="3" t="n"/>
      <c r="Q99" s="12" t="n"/>
      <c r="R99" s="6" t="n"/>
      <c r="S99" s="18">
        <f>IF(OR('Suivi projet'!A99="",'Suivi projet'!I99=""),"",IF(AND('Suivi projet'!F99&lt;&gt;"Terminé",'Suivi projet'!O99&lt;0),"En retard","Dans les délais"))</f>
        <v/>
      </c>
    </row>
    <row r="100">
      <c r="A100" s="3" t="n"/>
      <c r="B100" s="3" t="n"/>
      <c r="C100" s="4" t="n"/>
      <c r="D100" s="5">
        <f>IF('Suivi projet'!A100="","",IFERROR(VLOOKUP('Suivi projet'!A100,'Paramètres'!$A$4:$B$103,2,FALSE),"À affecter"))</f>
        <v/>
      </c>
      <c r="E100" s="4" t="n"/>
      <c r="F100" s="3" t="n"/>
      <c r="G100" s="3" t="n"/>
      <c r="H100" s="6" t="n"/>
      <c r="I100" s="6" t="n"/>
      <c r="J100" s="7" t="n"/>
      <c r="K100" s="8">
        <f>IF('Suivi projet'!A100="","",IFERROR('Suivi projet'!J100*'Suivi projet'!L100/SUM('Suivi projet'!$L$4:$L$103),0))</f>
        <v/>
      </c>
      <c r="L100" s="9" t="n"/>
      <c r="M100" s="9" t="n"/>
      <c r="N100" s="10">
        <f>IF('Suivi projet'!A100="","",IFERROR('Suivi projet'!M100-'Suivi projet'!L100,0))</f>
        <v/>
      </c>
      <c r="O100" s="11">
        <f>IF(OR('Suivi projet'!A100="",'Suivi projet'!I100=""),"",'Suivi projet'!I100-TODAY())</f>
        <v/>
      </c>
      <c r="P100" s="3" t="n"/>
      <c r="Q100" s="12" t="n"/>
      <c r="R100" s="6" t="n"/>
      <c r="S100" s="13">
        <f>IF(OR('Suivi projet'!A100="",'Suivi projet'!I100=""),"",IF(AND('Suivi projet'!F100&lt;&gt;"Terminé",'Suivi projet'!O100&lt;0),"En retard","Dans les délais"))</f>
        <v/>
      </c>
    </row>
    <row r="101">
      <c r="A101" s="3" t="n"/>
      <c r="B101" s="3" t="n"/>
      <c r="C101" s="4" t="n"/>
      <c r="D101" s="14">
        <f>IF('Suivi projet'!A101="","",IFERROR(VLOOKUP('Suivi projet'!A101,'Paramètres'!$A$4:$B$103,2,FALSE),"À affecter"))</f>
        <v/>
      </c>
      <c r="E101" s="4" t="n"/>
      <c r="F101" s="3" t="n"/>
      <c r="G101" s="3" t="n"/>
      <c r="H101" s="6" t="n"/>
      <c r="I101" s="6" t="n"/>
      <c r="J101" s="7" t="n"/>
      <c r="K101" s="15">
        <f>IF('Suivi projet'!A101="","",IFERROR('Suivi projet'!J101*'Suivi projet'!L101/SUM('Suivi projet'!$L$4:$L$103),0))</f>
        <v/>
      </c>
      <c r="L101" s="9" t="n"/>
      <c r="M101" s="9" t="n"/>
      <c r="N101" s="16">
        <f>IF('Suivi projet'!A101="","",IFERROR('Suivi projet'!M101-'Suivi projet'!L101,0))</f>
        <v/>
      </c>
      <c r="O101" s="17">
        <f>IF(OR('Suivi projet'!A101="",'Suivi projet'!I101=""),"",'Suivi projet'!I101-TODAY())</f>
        <v/>
      </c>
      <c r="P101" s="3" t="n"/>
      <c r="Q101" s="12" t="n"/>
      <c r="R101" s="6" t="n"/>
      <c r="S101" s="18">
        <f>IF(OR('Suivi projet'!A101="",'Suivi projet'!I101=""),"",IF(AND('Suivi projet'!F101&lt;&gt;"Terminé",'Suivi projet'!O101&lt;0),"En retard","Dans les délais"))</f>
        <v/>
      </c>
    </row>
    <row r="102">
      <c r="A102" s="3" t="n"/>
      <c r="B102" s="3" t="n"/>
      <c r="C102" s="4" t="n"/>
      <c r="D102" s="5">
        <f>IF('Suivi projet'!A102="","",IFERROR(VLOOKUP('Suivi projet'!A102,'Paramètres'!$A$4:$B$103,2,FALSE),"À affecter"))</f>
        <v/>
      </c>
      <c r="E102" s="4" t="n"/>
      <c r="F102" s="3" t="n"/>
      <c r="G102" s="3" t="n"/>
      <c r="H102" s="6" t="n"/>
      <c r="I102" s="6" t="n"/>
      <c r="J102" s="7" t="n"/>
      <c r="K102" s="8">
        <f>IF('Suivi projet'!A102="","",IFERROR('Suivi projet'!J102*'Suivi projet'!L102/SUM('Suivi projet'!$L$4:$L$103),0))</f>
        <v/>
      </c>
      <c r="L102" s="9" t="n"/>
      <c r="M102" s="9" t="n"/>
      <c r="N102" s="10">
        <f>IF('Suivi projet'!A102="","",IFERROR('Suivi projet'!M102-'Suivi projet'!L102,0))</f>
        <v/>
      </c>
      <c r="O102" s="11">
        <f>IF(OR('Suivi projet'!A102="",'Suivi projet'!I102=""),"",'Suivi projet'!I102-TODAY())</f>
        <v/>
      </c>
      <c r="P102" s="3" t="n"/>
      <c r="Q102" s="12" t="n"/>
      <c r="R102" s="6" t="n"/>
      <c r="S102" s="13">
        <f>IF(OR('Suivi projet'!A102="",'Suivi projet'!I102=""),"",IF(AND('Suivi projet'!F102&lt;&gt;"Terminé",'Suivi projet'!O102&lt;0),"En retard","Dans les délais"))</f>
        <v/>
      </c>
    </row>
    <row r="103">
      <c r="A103" s="3" t="n"/>
      <c r="B103" s="3" t="n"/>
      <c r="C103" s="4" t="n"/>
      <c r="D103" s="14">
        <f>IF('Suivi projet'!A103="","",IFERROR(VLOOKUP('Suivi projet'!A103,'Paramètres'!$A$4:$B$103,2,FALSE),"À affecter"))</f>
        <v/>
      </c>
      <c r="E103" s="4" t="n"/>
      <c r="F103" s="3" t="n"/>
      <c r="G103" s="3" t="n"/>
      <c r="H103" s="6" t="n"/>
      <c r="I103" s="6" t="n"/>
      <c r="J103" s="7" t="n"/>
      <c r="K103" s="15">
        <f>IF('Suivi projet'!A103="","",IFERROR('Suivi projet'!J103*'Suivi projet'!L103/SUM('Suivi projet'!$L$4:$L$103),0))</f>
        <v/>
      </c>
      <c r="L103" s="9" t="n"/>
      <c r="M103" s="9" t="n"/>
      <c r="N103" s="16">
        <f>IF('Suivi projet'!A103="","",IFERROR('Suivi projet'!M103-'Suivi projet'!L103,0))</f>
        <v/>
      </c>
      <c r="O103" s="17">
        <f>IF(OR('Suivi projet'!A103="",'Suivi projet'!I103=""),"",'Suivi projet'!I103-TODAY())</f>
        <v/>
      </c>
      <c r="P103" s="3" t="n"/>
      <c r="Q103" s="12" t="n"/>
      <c r="R103" s="6" t="n"/>
      <c r="S103" s="18">
        <f>IF(OR('Suivi projet'!A103="",'Suivi projet'!I103=""),"",IF(AND('Suivi projet'!F103&lt;&gt;"Terminé",'Suivi projet'!O103&lt;0),"En retard","Dans les délais"))</f>
        <v/>
      </c>
    </row>
  </sheetData>
  <autoFilter ref="A3:S103"/>
  <mergeCells count="1">
    <mergeCell ref="A1:S1"/>
  </mergeCells>
  <conditionalFormatting sqref="A4:S103">
    <cfRule type="expression" priority="1" dxfId="0" stopIfTrue="1">
      <formula>$F4="Terminé"</formula>
    </cfRule>
    <cfRule type="expression" priority="2" dxfId="1" stopIfTrue="1">
      <formula>$F4="Bloqué"</formula>
    </cfRule>
  </conditionalFormatting>
  <conditionalFormatting sqref="S4:S103">
    <cfRule type="expression" priority="3" dxfId="1" stopIfTrue="1">
      <formula>$S4="En retard"</formula>
    </cfRule>
  </conditionalFormatting>
  <conditionalFormatting sqref="P4:P103">
    <cfRule type="expression" priority="4" dxfId="1" stopIfTrue="1">
      <formula>$P4="Élevé"</formula>
    </cfRule>
  </conditionalFormatting>
  <conditionalFormatting sqref="J4:J103">
    <cfRule type="cellIs" priority="5" operator="equal" dxfId="0">
      <formula>1</formula>
    </cfRule>
  </conditionalFormatting>
  <conditionalFormatting sqref="N4:N103">
    <cfRule type="cellIs" priority="6" operator="lessThan" dxfId="1">
      <formula>0</formula>
    </cfRule>
  </conditionalFormatting>
  <dataValidations count="6">
    <dataValidation sqref="B4:B103" showErrorMessage="1" showInputMessage="1" allowBlank="1" errorTitle="Phase invalide" error="Sélectionnez une phase dans la liste." type="list">
      <formula1>"Cadrage,Analyse,Conception,Développement,Tests,Déploiement,Clôture"</formula1>
    </dataValidation>
    <dataValidation sqref="F4:F103" showErrorMessage="1" showInputMessage="1" allowBlank="1" errorTitle="Statut invalide" error="Sélectionnez un statut dans la liste." type="list">
      <formula1>"Non démarré,En cours,Terminé,Bloqué"</formula1>
    </dataValidation>
    <dataValidation sqref="G4:G103" showErrorMessage="1" showInputMessage="1" allowBlank="1" errorTitle="Priorité invalide" error="Sélectionnez une priorité dans la liste." type="list">
      <formula1>"Haute,Moyenne,Basse"</formula1>
    </dataValidation>
    <dataValidation sqref="P4:P103" showErrorMessage="1" showInputMessage="1" allowBlank="1" errorTitle="Risque invalide" error="Sélectionnez un niveau de risque dans la liste." type="list">
      <formula1>"Faible,Moyen,Élevé"</formula1>
    </dataValidation>
    <dataValidation sqref="J4:J103" showErrorMessage="1" showInputMessage="1" allowBlank="1" errorTitle="Avancement invalide" error="Saisissez un avancement compris entre 0 % et 100 %." type="decimal" operator="between">
      <formula1>0</formula1>
      <formula2>1</formula2>
    </dataValidation>
    <dataValidation sqref="L4:M103" showErrorMessage="1" showInputMessage="1" allowBlank="1" errorTitle="Montant invalide" error="Saisissez un montant positif ou nul.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4B8A6"/>
    <outlinePr summaryBelow="1" summaryRight="1"/>
    <pageSetUpPr/>
  </sheetPr>
  <dimension ref="A1:J2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15" customWidth="1" min="2" max="2"/>
    <col width="4" customWidth="1" min="3" max="3"/>
    <col width="27" customWidth="1" min="4" max="4"/>
    <col width="22" customWidth="1" min="5" max="5"/>
    <col width="17" customWidth="1" min="6" max="6"/>
    <col width="22" customWidth="1" min="7" max="7"/>
    <col width="17" customWidth="1" min="8" max="8"/>
    <col width="4" customWidth="1" min="9" max="9"/>
    <col width="27" customWidth="1" min="10" max="10"/>
  </cols>
  <sheetData>
    <row r="1" ht="28" customHeight="1">
      <c r="A1" s="1" t="inlineStr">
        <is>
          <t>Tableau de bord — Avancement du projet</t>
        </is>
      </c>
    </row>
    <row r="2" ht="8" customHeight="1"/>
    <row r="3" ht="30" customHeight="1">
      <c r="A3" s="19" t="inlineStr">
        <is>
          <t>Avancement global pondéré</t>
        </is>
      </c>
      <c r="D3" s="19" t="inlineStr">
        <is>
          <t>Avancement moyen des tâches</t>
        </is>
      </c>
      <c r="G3" s="19" t="inlineStr">
        <is>
          <t>Nombre total de tâches</t>
        </is>
      </c>
      <c r="J3" s="19" t="inlineStr">
        <is>
          <t>Tâches terminées</t>
        </is>
      </c>
    </row>
    <row r="4" ht="28" customHeight="1">
      <c r="A4" s="20">
        <f>SUM('Suivi projet'!$K$4:$K$103)</f>
        <v/>
      </c>
      <c r="D4" s="20">
        <f>IFERROR(AVERAGE('Suivi projet'!$J$4:$J$103),0)</f>
        <v/>
      </c>
      <c r="G4" s="21">
        <f>COUNTA('Suivi projet'!$A$4:$A$103)</f>
        <v/>
      </c>
      <c r="J4" s="21">
        <f>COUNTIF('Suivi projet'!$F$4:$F$103,"Terminé")</f>
        <v/>
      </c>
    </row>
    <row r="5"/>
    <row r="6" ht="30" customHeight="1">
      <c r="A6" s="19" t="inlineStr">
        <is>
          <t>Tâches en cours</t>
        </is>
      </c>
      <c r="D6" s="19" t="inlineStr">
        <is>
          <t>Tâches en retard</t>
        </is>
      </c>
      <c r="G6" s="19" t="inlineStr">
        <is>
          <t>Budget total prévu</t>
        </is>
      </c>
      <c r="J6" s="19" t="inlineStr">
        <is>
          <t>Coût total engagé</t>
        </is>
      </c>
    </row>
    <row r="7" ht="28" customHeight="1">
      <c r="A7" s="21">
        <f>COUNTIF('Suivi projet'!$F$4:$F$103,"En cours")</f>
        <v/>
      </c>
      <c r="D7" s="21">
        <f>COUNTIF('Suivi projet'!$S$4:$S$103,"En retard")</f>
        <v/>
      </c>
      <c r="G7" s="22">
        <f>SUM('Suivi projet'!$L$4:$L$103)</f>
        <v/>
      </c>
      <c r="J7" s="22">
        <f>SUM('Suivi projet'!$M$4:$M$103)</f>
        <v/>
      </c>
    </row>
    <row r="8"/>
    <row r="9" ht="30" customHeight="1">
      <c r="A9" s="19" t="inlineStr">
        <is>
          <t>Taux de consommation budgétaire</t>
        </is>
      </c>
    </row>
    <row r="10" ht="28" customHeight="1">
      <c r="A10" s="20">
        <f>IFERROR(SUM('Suivi projet'!$M$4:$M$103)/SUM('Suivi projet'!$L$4:$L$103),0)</f>
        <v/>
      </c>
    </row>
    <row r="11"/>
    <row r="12"/>
    <row r="13">
      <c r="A13" s="2" t="inlineStr">
        <is>
          <t>Statut</t>
        </is>
      </c>
      <c r="B13" s="2" t="inlineStr">
        <is>
          <t>Nombre de tâches</t>
        </is>
      </c>
      <c r="E13" s="2" t="inlineStr">
        <is>
          <t>Phase</t>
        </is>
      </c>
      <c r="F13" s="2" t="inlineStr">
        <is>
          <t>Budget prévu (€ HT)</t>
        </is>
      </c>
      <c r="G13" s="2" t="inlineStr">
        <is>
          <t>Coût engagé (€ HT)</t>
        </is>
      </c>
      <c r="H13" s="2" t="inlineStr">
        <is>
          <t>Nombre de tâches</t>
        </is>
      </c>
    </row>
    <row r="14">
      <c r="A14" s="13" t="inlineStr">
        <is>
          <t>Non démarré</t>
        </is>
      </c>
      <c r="B14" s="13">
        <f>COUNTIF('Suivi projet'!$F$4:$F$103,A14)</f>
        <v/>
      </c>
      <c r="E14" s="13" t="inlineStr">
        <is>
          <t>Cadrage</t>
        </is>
      </c>
      <c r="F14" s="10">
        <f>SUMIF('Suivi projet'!$B$4:$B$103,E14,'Suivi projet'!$L$4:$L$103)</f>
        <v/>
      </c>
      <c r="G14" s="10">
        <f>SUMIF('Suivi projet'!$B$4:$B$103,E14,'Suivi projet'!$M$4:$M$103)</f>
        <v/>
      </c>
      <c r="H14" s="13">
        <f>COUNTIF('Suivi projet'!$B$4:$B$103,E14)</f>
        <v/>
      </c>
    </row>
    <row r="15">
      <c r="A15" s="18" t="inlineStr">
        <is>
          <t>En cours</t>
        </is>
      </c>
      <c r="B15" s="18">
        <f>COUNTIF('Suivi projet'!$F$4:$F$103,A15)</f>
        <v/>
      </c>
      <c r="E15" s="18" t="inlineStr">
        <is>
          <t>Analyse</t>
        </is>
      </c>
      <c r="F15" s="16">
        <f>SUMIF('Suivi projet'!$B$4:$B$103,E15,'Suivi projet'!$L$4:$L$103)</f>
        <v/>
      </c>
      <c r="G15" s="16">
        <f>SUMIF('Suivi projet'!$B$4:$B$103,E15,'Suivi projet'!$M$4:$M$103)</f>
        <v/>
      </c>
      <c r="H15" s="18">
        <f>COUNTIF('Suivi projet'!$B$4:$B$103,E15)</f>
        <v/>
      </c>
    </row>
    <row r="16">
      <c r="A16" s="13" t="inlineStr">
        <is>
          <t>Terminé</t>
        </is>
      </c>
      <c r="B16" s="13">
        <f>COUNTIF('Suivi projet'!$F$4:$F$103,A16)</f>
        <v/>
      </c>
      <c r="E16" s="13" t="inlineStr">
        <is>
          <t>Conception</t>
        </is>
      </c>
      <c r="F16" s="10">
        <f>SUMIF('Suivi projet'!$B$4:$B$103,E16,'Suivi projet'!$L$4:$L$103)</f>
        <v/>
      </c>
      <c r="G16" s="10">
        <f>SUMIF('Suivi projet'!$B$4:$B$103,E16,'Suivi projet'!$M$4:$M$103)</f>
        <v/>
      </c>
      <c r="H16" s="13">
        <f>COUNTIF('Suivi projet'!$B$4:$B$103,E16)</f>
        <v/>
      </c>
    </row>
    <row r="17">
      <c r="A17" s="18" t="inlineStr">
        <is>
          <t>Bloqué</t>
        </is>
      </c>
      <c r="B17" s="18">
        <f>COUNTIF('Suivi projet'!$F$4:$F$103,A17)</f>
        <v/>
      </c>
      <c r="E17" s="18" t="inlineStr">
        <is>
          <t>Développement</t>
        </is>
      </c>
      <c r="F17" s="16">
        <f>SUMIF('Suivi projet'!$B$4:$B$103,E17,'Suivi projet'!$L$4:$L$103)</f>
        <v/>
      </c>
      <c r="G17" s="16">
        <f>SUMIF('Suivi projet'!$B$4:$B$103,E17,'Suivi projet'!$M$4:$M$103)</f>
        <v/>
      </c>
      <c r="H17" s="18">
        <f>COUNTIF('Suivi projet'!$B$4:$B$103,E17)</f>
        <v/>
      </c>
    </row>
    <row r="18">
      <c r="E18" s="13" t="inlineStr">
        <is>
          <t>Tests</t>
        </is>
      </c>
      <c r="F18" s="10">
        <f>SUMIF('Suivi projet'!$B$4:$B$103,E18,'Suivi projet'!$L$4:$L$103)</f>
        <v/>
      </c>
      <c r="G18" s="10">
        <f>SUMIF('Suivi projet'!$B$4:$B$103,E18,'Suivi projet'!$M$4:$M$103)</f>
        <v/>
      </c>
      <c r="H18" s="13">
        <f>COUNTIF('Suivi projet'!$B$4:$B$103,E18)</f>
        <v/>
      </c>
    </row>
    <row r="19">
      <c r="E19" s="18" t="inlineStr">
        <is>
          <t>Déploiement</t>
        </is>
      </c>
      <c r="F19" s="16">
        <f>SUMIF('Suivi projet'!$B$4:$B$103,E19,'Suivi projet'!$L$4:$L$103)</f>
        <v/>
      </c>
      <c r="G19" s="16">
        <f>SUMIF('Suivi projet'!$B$4:$B$103,E19,'Suivi projet'!$M$4:$M$103)</f>
        <v/>
      </c>
      <c r="H19" s="18">
        <f>COUNTIF('Suivi projet'!$B$4:$B$103,E19)</f>
        <v/>
      </c>
    </row>
    <row r="20">
      <c r="E20" s="13" t="inlineStr">
        <is>
          <t>Clôture</t>
        </is>
      </c>
      <c r="F20" s="10">
        <f>SUMIF('Suivi projet'!$B$4:$B$103,E20,'Suivi projet'!$L$4:$L$103)</f>
        <v/>
      </c>
      <c r="G20" s="10">
        <f>SUMIF('Suivi projet'!$B$4:$B$103,E20,'Suivi projet'!$M$4:$M$103)</f>
        <v/>
      </c>
      <c r="H20" s="13">
        <f>COUNTIF('Suivi projet'!$B$4:$B$103,E20)</f>
        <v/>
      </c>
    </row>
  </sheetData>
  <mergeCells count="1">
    <mergeCell ref="A1:J1"/>
  </mergeCells>
  <conditionalFormatting sqref="D7">
    <cfRule type="cellIs" priority="1" operator="greaterThan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C8102E"/>
    <outlinePr summaryBelow="1" summaryRight="1"/>
    <pageSetUpPr/>
  </sheetPr>
  <dimension ref="A1:I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4" customWidth="1" min="3" max="3"/>
    <col width="18" customWidth="1" min="4" max="4"/>
    <col width="4" customWidth="1" min="5" max="5"/>
    <col width="18" customWidth="1" min="6" max="6"/>
    <col width="15" customWidth="1" min="7" max="7"/>
    <col width="15" customWidth="1" min="8" max="8"/>
    <col width="20" customWidth="1" min="9" max="9"/>
  </cols>
  <sheetData>
    <row r="1" ht="28" customHeight="1">
      <c r="A1" s="1" t="inlineStr">
        <is>
          <t>Paramètres et tables de référence</t>
        </is>
      </c>
    </row>
    <row r="2" ht="8" customHeight="1"/>
    <row r="3">
      <c r="A3" s="2" t="inlineStr">
        <is>
          <t>ID tâche</t>
        </is>
      </c>
      <c r="B3" s="2" t="inlineStr">
        <is>
          <t>Responsable associé</t>
        </is>
      </c>
      <c r="D3" s="2" t="inlineStr">
        <is>
          <t>Responsables</t>
        </is>
      </c>
      <c r="F3" s="2" t="inlineStr">
        <is>
          <t>Statuts</t>
        </is>
      </c>
      <c r="G3" s="2" t="inlineStr">
        <is>
          <t>Priorités</t>
        </is>
      </c>
      <c r="H3" s="2" t="inlineStr">
        <is>
          <t>Risques</t>
        </is>
      </c>
      <c r="I3" s="2" t="inlineStr">
        <is>
          <t>Phases projet</t>
        </is>
      </c>
    </row>
    <row r="4">
      <c r="A4" s="3" t="inlineStr">
        <is>
          <t>T-001</t>
        </is>
      </c>
      <c r="B4" s="3" t="inlineStr">
        <is>
          <t>Camille</t>
        </is>
      </c>
      <c r="D4" s="3" t="inlineStr">
        <is>
          <t>Camille</t>
        </is>
      </c>
      <c r="F4" s="3" t="inlineStr">
        <is>
          <t>Non démarré</t>
        </is>
      </c>
      <c r="G4" s="3" t="inlineStr">
        <is>
          <t>Haute</t>
        </is>
      </c>
      <c r="H4" s="3" t="inlineStr">
        <is>
          <t>Faible</t>
        </is>
      </c>
      <c r="I4" s="3" t="inlineStr">
        <is>
          <t>Cadrage</t>
        </is>
      </c>
    </row>
    <row r="5">
      <c r="A5" s="3" t="inlineStr">
        <is>
          <t>T-002</t>
        </is>
      </c>
      <c r="B5" s="3" t="inlineStr">
        <is>
          <t>Julien</t>
        </is>
      </c>
      <c r="D5" s="3" t="inlineStr">
        <is>
          <t>Julien</t>
        </is>
      </c>
      <c r="F5" s="3" t="inlineStr">
        <is>
          <t>En cours</t>
        </is>
      </c>
      <c r="G5" s="3" t="inlineStr">
        <is>
          <t>Moyenne</t>
        </is>
      </c>
      <c r="H5" s="3" t="inlineStr">
        <is>
          <t>Moyen</t>
        </is>
      </c>
      <c r="I5" s="3" t="inlineStr">
        <is>
          <t>Analyse</t>
        </is>
      </c>
    </row>
    <row r="6">
      <c r="A6" s="3" t="inlineStr">
        <is>
          <t>T-003</t>
        </is>
      </c>
      <c r="B6" s="3" t="inlineStr">
        <is>
          <t>Léa</t>
        </is>
      </c>
      <c r="D6" s="3" t="inlineStr">
        <is>
          <t>Léa</t>
        </is>
      </c>
      <c r="F6" s="3" t="inlineStr">
        <is>
          <t>Terminé</t>
        </is>
      </c>
      <c r="G6" s="3" t="inlineStr">
        <is>
          <t>Basse</t>
        </is>
      </c>
      <c r="H6" s="3" t="inlineStr">
        <is>
          <t>Élevé</t>
        </is>
      </c>
      <c r="I6" s="3" t="inlineStr">
        <is>
          <t>Conception</t>
        </is>
      </c>
    </row>
    <row r="7">
      <c r="A7" s="3" t="inlineStr">
        <is>
          <t>T-004</t>
        </is>
      </c>
      <c r="B7" s="3" t="inlineStr">
        <is>
          <t>Thomas</t>
        </is>
      </c>
      <c r="D7" s="3" t="inlineStr">
        <is>
          <t>Thomas</t>
        </is>
      </c>
      <c r="F7" s="3" t="inlineStr">
        <is>
          <t>Bloqué</t>
        </is>
      </c>
      <c r="G7" s="3" t="n"/>
      <c r="H7" s="3" t="n"/>
      <c r="I7" s="3" t="inlineStr">
        <is>
          <t>Développement</t>
        </is>
      </c>
    </row>
    <row r="8">
      <c r="A8" s="3" t="inlineStr">
        <is>
          <t>T-005</t>
        </is>
      </c>
      <c r="B8" s="3" t="inlineStr">
        <is>
          <t>Chloé</t>
        </is>
      </c>
      <c r="D8" s="3" t="inlineStr">
        <is>
          <t>Chloé</t>
        </is>
      </c>
      <c r="F8" s="3" t="n"/>
      <c r="G8" s="3" t="n"/>
      <c r="H8" s="3" t="n"/>
      <c r="I8" s="3" t="inlineStr">
        <is>
          <t>Tests</t>
        </is>
      </c>
    </row>
    <row r="9">
      <c r="A9" s="3" t="inlineStr">
        <is>
          <t>T-006</t>
        </is>
      </c>
      <c r="B9" s="3" t="inlineStr">
        <is>
          <t>Nicolas</t>
        </is>
      </c>
      <c r="D9" s="3" t="inlineStr">
        <is>
          <t>Nicolas</t>
        </is>
      </c>
      <c r="F9" s="3" t="n"/>
      <c r="G9" s="3" t="n"/>
      <c r="H9" s="3" t="n"/>
      <c r="I9" s="3" t="inlineStr">
        <is>
          <t>Déploiement</t>
        </is>
      </c>
    </row>
    <row r="10">
      <c r="A10" s="3" t="inlineStr">
        <is>
          <t>T-007</t>
        </is>
      </c>
      <c r="B10" s="3" t="inlineStr">
        <is>
          <t>Manon</t>
        </is>
      </c>
      <c r="D10" s="3" t="inlineStr">
        <is>
          <t>Manon</t>
        </is>
      </c>
      <c r="F10" s="3" t="n"/>
      <c r="G10" s="3" t="n"/>
      <c r="H10" s="3" t="n"/>
      <c r="I10" s="3" t="inlineStr">
        <is>
          <t>Clôture</t>
        </is>
      </c>
    </row>
    <row r="11">
      <c r="A11" s="3" t="inlineStr">
        <is>
          <t>T-008</t>
        </is>
      </c>
      <c r="B11" s="3" t="inlineStr">
        <is>
          <t>Antoine</t>
        </is>
      </c>
      <c r="D11" s="3" t="inlineStr">
        <is>
          <t>Antoine</t>
        </is>
      </c>
      <c r="F11" s="3" t="n"/>
      <c r="G11" s="3" t="n"/>
      <c r="H11" s="3" t="n"/>
      <c r="I11" s="3" t="n"/>
    </row>
    <row r="12">
      <c r="A12" s="3" t="inlineStr">
        <is>
          <t>T-009</t>
        </is>
      </c>
      <c r="B12" s="3" t="inlineStr">
        <is>
          <t>Sarah</t>
        </is>
      </c>
      <c r="D12" s="3" t="inlineStr">
        <is>
          <t>Sarah</t>
        </is>
      </c>
      <c r="F12" s="3" t="n"/>
      <c r="G12" s="3" t="n"/>
      <c r="H12" s="3" t="n"/>
      <c r="I12" s="3" t="n"/>
    </row>
    <row r="13">
      <c r="A13" s="3" t="n"/>
      <c r="B13" s="3" t="n"/>
      <c r="D13" s="3" t="n"/>
      <c r="F13" s="3" t="n"/>
      <c r="G13" s="3" t="n"/>
      <c r="H13" s="3" t="n"/>
      <c r="I13" s="3" t="n"/>
    </row>
    <row r="14">
      <c r="A14" s="3" t="n"/>
      <c r="B14" s="3" t="n"/>
      <c r="D14" s="3" t="n"/>
      <c r="F14" s="3" t="n"/>
      <c r="G14" s="3" t="n"/>
      <c r="H14" s="3" t="n"/>
      <c r="I14" s="3" t="n"/>
    </row>
    <row r="15">
      <c r="A15" s="3" t="n"/>
      <c r="B15" s="3" t="n"/>
      <c r="D15" s="3" t="n"/>
      <c r="F15" s="3" t="n"/>
      <c r="G15" s="3" t="n"/>
      <c r="H15" s="3" t="n"/>
      <c r="I15" s="3" t="n"/>
    </row>
    <row r="16">
      <c r="A16" s="3" t="n"/>
      <c r="B16" s="3" t="n"/>
      <c r="D16" s="3" t="n"/>
      <c r="F16" s="3" t="n"/>
      <c r="G16" s="3" t="n"/>
      <c r="H16" s="3" t="n"/>
      <c r="I16" s="3" t="n"/>
    </row>
    <row r="17">
      <c r="A17" s="3" t="n"/>
      <c r="B17" s="3" t="n"/>
      <c r="D17" s="3" t="n"/>
      <c r="F17" s="3" t="n"/>
      <c r="G17" s="3" t="n"/>
      <c r="H17" s="3" t="n"/>
      <c r="I17" s="3" t="n"/>
    </row>
    <row r="18">
      <c r="A18" s="3" t="n"/>
      <c r="B18" s="3" t="n"/>
      <c r="D18" s="3" t="n"/>
      <c r="F18" s="3" t="n"/>
      <c r="G18" s="3" t="n"/>
      <c r="H18" s="3" t="n"/>
      <c r="I18" s="3" t="n"/>
    </row>
    <row r="19">
      <c r="A19" s="3" t="n"/>
      <c r="B19" s="3" t="n"/>
      <c r="D19" s="3" t="n"/>
      <c r="F19" s="3" t="n"/>
      <c r="G19" s="3" t="n"/>
      <c r="H19" s="3" t="n"/>
      <c r="I19" s="3" t="n"/>
    </row>
    <row r="20">
      <c r="A20" s="3" t="n"/>
      <c r="B20" s="3" t="n"/>
      <c r="D20" s="3" t="n"/>
      <c r="F20" s="3" t="n"/>
      <c r="G20" s="3" t="n"/>
      <c r="H20" s="3" t="n"/>
      <c r="I20" s="3" t="n"/>
    </row>
    <row r="21">
      <c r="A21" s="3" t="n"/>
      <c r="B21" s="3" t="n"/>
      <c r="D21" s="3" t="n"/>
      <c r="F21" s="3" t="n"/>
      <c r="G21" s="3" t="n"/>
      <c r="H21" s="3" t="n"/>
      <c r="I21" s="3" t="n"/>
    </row>
    <row r="22">
      <c r="A22" s="3" t="n"/>
      <c r="B22" s="3" t="n"/>
      <c r="D22" s="3" t="n"/>
      <c r="F22" s="3" t="n"/>
      <c r="G22" s="3" t="n"/>
      <c r="H22" s="3" t="n"/>
      <c r="I22" s="3" t="n"/>
    </row>
    <row r="23">
      <c r="A23" s="3" t="n"/>
      <c r="B23" s="3" t="n"/>
      <c r="D23" s="3" t="n"/>
      <c r="F23" s="3" t="n"/>
      <c r="G23" s="3" t="n"/>
      <c r="H23" s="3" t="n"/>
      <c r="I23" s="3" t="n"/>
    </row>
    <row r="24">
      <c r="A24" s="3" t="n"/>
      <c r="B24" s="3" t="n"/>
      <c r="D24" s="3" t="n"/>
      <c r="F24" s="3" t="n"/>
      <c r="G24" s="3" t="n"/>
      <c r="H24" s="3" t="n"/>
      <c r="I24" s="3" t="n"/>
    </row>
    <row r="25">
      <c r="A25" s="3" t="n"/>
      <c r="B25" s="3" t="n"/>
      <c r="D25" s="3" t="n"/>
      <c r="F25" s="3" t="n"/>
      <c r="G25" s="3" t="n"/>
      <c r="H25" s="3" t="n"/>
      <c r="I25" s="3" t="n"/>
    </row>
    <row r="26">
      <c r="A26" s="3" t="n"/>
      <c r="B26" s="3" t="n"/>
      <c r="D26" s="3" t="n"/>
      <c r="F26" s="3" t="n"/>
      <c r="G26" s="3" t="n"/>
      <c r="H26" s="3" t="n"/>
      <c r="I26" s="3" t="n"/>
    </row>
    <row r="27">
      <c r="A27" s="3" t="n"/>
      <c r="B27" s="3" t="n"/>
      <c r="D27" s="3" t="n"/>
      <c r="F27" s="3" t="n"/>
      <c r="G27" s="3" t="n"/>
      <c r="H27" s="3" t="n"/>
      <c r="I27" s="3" t="n"/>
    </row>
    <row r="28">
      <c r="A28" s="3" t="n"/>
      <c r="B28" s="3" t="n"/>
      <c r="D28" s="3" t="n"/>
      <c r="F28" s="3" t="n"/>
      <c r="G28" s="3" t="n"/>
      <c r="H28" s="3" t="n"/>
      <c r="I28" s="3" t="n"/>
    </row>
    <row r="29">
      <c r="A29" s="3" t="n"/>
      <c r="B29" s="3" t="n"/>
      <c r="D29" s="3" t="n"/>
      <c r="F29" s="3" t="n"/>
      <c r="G29" s="3" t="n"/>
      <c r="H29" s="3" t="n"/>
      <c r="I29" s="3" t="n"/>
    </row>
    <row r="30">
      <c r="A30" s="3" t="n"/>
      <c r="B30" s="3" t="n"/>
      <c r="D30" s="3" t="n"/>
      <c r="F30" s="3" t="n"/>
      <c r="G30" s="3" t="n"/>
      <c r="H30" s="3" t="n"/>
      <c r="I30" s="3" t="n"/>
    </row>
    <row r="31">
      <c r="A31" s="3" t="n"/>
      <c r="B31" s="3" t="n"/>
      <c r="D31" s="3" t="n"/>
      <c r="F31" s="3" t="n"/>
      <c r="G31" s="3" t="n"/>
      <c r="H31" s="3" t="n"/>
      <c r="I31" s="3" t="n"/>
    </row>
    <row r="32">
      <c r="A32" s="3" t="n"/>
      <c r="B32" s="3" t="n"/>
      <c r="D32" s="3" t="n"/>
      <c r="F32" s="3" t="n"/>
      <c r="G32" s="3" t="n"/>
      <c r="H32" s="3" t="n"/>
      <c r="I32" s="3" t="n"/>
    </row>
    <row r="33">
      <c r="A33" s="3" t="n"/>
      <c r="B33" s="3" t="n"/>
      <c r="D33" s="3" t="n"/>
      <c r="F33" s="3" t="n"/>
      <c r="G33" s="3" t="n"/>
      <c r="H33" s="3" t="n"/>
      <c r="I33" s="3" t="n"/>
    </row>
    <row r="34">
      <c r="A34" s="3" t="n"/>
      <c r="B34" s="3" t="n"/>
      <c r="D34" s="3" t="n"/>
      <c r="F34" s="3" t="n"/>
      <c r="G34" s="3" t="n"/>
      <c r="H34" s="3" t="n"/>
      <c r="I34" s="3" t="n"/>
    </row>
    <row r="35">
      <c r="A35" s="3" t="n"/>
      <c r="B35" s="3" t="n"/>
      <c r="D35" s="3" t="n"/>
      <c r="F35" s="3" t="n"/>
      <c r="G35" s="3" t="n"/>
      <c r="H35" s="3" t="n"/>
      <c r="I35" s="3" t="n"/>
    </row>
    <row r="36">
      <c r="A36" s="3" t="n"/>
      <c r="B36" s="3" t="n"/>
      <c r="D36" s="3" t="n"/>
      <c r="F36" s="3" t="n"/>
      <c r="G36" s="3" t="n"/>
      <c r="H36" s="3" t="n"/>
      <c r="I36" s="3" t="n"/>
    </row>
    <row r="37">
      <c r="A37" s="3" t="n"/>
      <c r="B37" s="3" t="n"/>
      <c r="D37" s="3" t="n"/>
      <c r="F37" s="3" t="n"/>
      <c r="G37" s="3" t="n"/>
      <c r="H37" s="3" t="n"/>
      <c r="I37" s="3" t="n"/>
    </row>
    <row r="38">
      <c r="A38" s="3" t="n"/>
      <c r="B38" s="3" t="n"/>
      <c r="D38" s="3" t="n"/>
      <c r="F38" s="3" t="n"/>
      <c r="G38" s="3" t="n"/>
      <c r="H38" s="3" t="n"/>
      <c r="I38" s="3" t="n"/>
    </row>
    <row r="39">
      <c r="A39" s="3" t="n"/>
      <c r="B39" s="3" t="n"/>
      <c r="D39" s="3" t="n"/>
      <c r="F39" s="3" t="n"/>
      <c r="G39" s="3" t="n"/>
      <c r="H39" s="3" t="n"/>
      <c r="I39" s="3" t="n"/>
    </row>
    <row r="40">
      <c r="A40" s="3" t="n"/>
      <c r="B40" s="3" t="n"/>
      <c r="D40" s="3" t="n"/>
      <c r="F40" s="3" t="n"/>
      <c r="G40" s="3" t="n"/>
      <c r="H40" s="3" t="n"/>
      <c r="I40" s="3" t="n"/>
    </row>
    <row r="41">
      <c r="A41" s="3" t="n"/>
      <c r="B41" s="3" t="n"/>
      <c r="D41" s="3" t="n"/>
      <c r="F41" s="3" t="n"/>
      <c r="G41" s="3" t="n"/>
      <c r="H41" s="3" t="n"/>
      <c r="I41" s="3" t="n"/>
    </row>
    <row r="42">
      <c r="A42" s="3" t="n"/>
      <c r="B42" s="3" t="n"/>
      <c r="D42" s="3" t="n"/>
      <c r="F42" s="3" t="n"/>
      <c r="G42" s="3" t="n"/>
      <c r="H42" s="3" t="n"/>
      <c r="I42" s="3" t="n"/>
    </row>
    <row r="43">
      <c r="A43" s="3" t="n"/>
      <c r="B43" s="3" t="n"/>
      <c r="D43" s="3" t="n"/>
      <c r="F43" s="3" t="n"/>
      <c r="G43" s="3" t="n"/>
      <c r="H43" s="3" t="n"/>
      <c r="I43" s="3" t="n"/>
    </row>
    <row r="44">
      <c r="A44" s="3" t="n"/>
      <c r="B44" s="3" t="n"/>
      <c r="D44" s="3" t="n"/>
      <c r="F44" s="3" t="n"/>
      <c r="G44" s="3" t="n"/>
      <c r="H44" s="3" t="n"/>
      <c r="I44" s="3" t="n"/>
    </row>
    <row r="45">
      <c r="A45" s="3" t="n"/>
      <c r="B45" s="3" t="n"/>
      <c r="D45" s="3" t="n"/>
      <c r="F45" s="3" t="n"/>
      <c r="G45" s="3" t="n"/>
      <c r="H45" s="3" t="n"/>
      <c r="I45" s="3" t="n"/>
    </row>
    <row r="46">
      <c r="A46" s="3" t="n"/>
      <c r="B46" s="3" t="n"/>
      <c r="D46" s="3" t="n"/>
      <c r="F46" s="3" t="n"/>
      <c r="G46" s="3" t="n"/>
      <c r="H46" s="3" t="n"/>
      <c r="I46" s="3" t="n"/>
    </row>
    <row r="47">
      <c r="A47" s="3" t="n"/>
      <c r="B47" s="3" t="n"/>
      <c r="D47" s="3" t="n"/>
      <c r="F47" s="3" t="n"/>
      <c r="G47" s="3" t="n"/>
      <c r="H47" s="3" t="n"/>
      <c r="I47" s="3" t="n"/>
    </row>
    <row r="48">
      <c r="A48" s="3" t="n"/>
      <c r="B48" s="3" t="n"/>
      <c r="D48" s="3" t="n"/>
      <c r="F48" s="3" t="n"/>
      <c r="G48" s="3" t="n"/>
      <c r="H48" s="3" t="n"/>
      <c r="I48" s="3" t="n"/>
    </row>
    <row r="49">
      <c r="A49" s="3" t="n"/>
      <c r="B49" s="3" t="n"/>
      <c r="D49" s="3" t="n"/>
      <c r="F49" s="3" t="n"/>
      <c r="G49" s="3" t="n"/>
      <c r="H49" s="3" t="n"/>
      <c r="I49" s="3" t="n"/>
    </row>
    <row r="50">
      <c r="A50" s="3" t="n"/>
      <c r="B50" s="3" t="n"/>
      <c r="D50" s="3" t="n"/>
      <c r="F50" s="3" t="n"/>
      <c r="G50" s="3" t="n"/>
      <c r="H50" s="3" t="n"/>
      <c r="I50" s="3" t="n"/>
    </row>
    <row r="51">
      <c r="A51" s="3" t="n"/>
      <c r="B51" s="3" t="n"/>
      <c r="D51" s="3" t="n"/>
      <c r="F51" s="3" t="n"/>
      <c r="G51" s="3" t="n"/>
      <c r="H51" s="3" t="n"/>
      <c r="I51" s="3" t="n"/>
    </row>
    <row r="52">
      <c r="A52" s="3" t="n"/>
      <c r="B52" s="3" t="n"/>
      <c r="D52" s="3" t="n"/>
      <c r="F52" s="3" t="n"/>
      <c r="G52" s="3" t="n"/>
      <c r="H52" s="3" t="n"/>
      <c r="I52" s="3" t="n"/>
    </row>
    <row r="53">
      <c r="A53" s="3" t="n"/>
      <c r="B53" s="3" t="n"/>
      <c r="D53" s="3" t="n"/>
      <c r="F53" s="3" t="n"/>
      <c r="G53" s="3" t="n"/>
      <c r="H53" s="3" t="n"/>
      <c r="I53" s="3" t="n"/>
    </row>
    <row r="54">
      <c r="A54" s="3" t="n"/>
      <c r="B54" s="3" t="n"/>
      <c r="D54" s="3" t="n"/>
      <c r="F54" s="3" t="n"/>
      <c r="G54" s="3" t="n"/>
      <c r="H54" s="3" t="n"/>
      <c r="I54" s="3" t="n"/>
    </row>
    <row r="55">
      <c r="A55" s="3" t="n"/>
      <c r="B55" s="3" t="n"/>
      <c r="D55" s="3" t="n"/>
      <c r="F55" s="3" t="n"/>
      <c r="G55" s="3" t="n"/>
      <c r="H55" s="3" t="n"/>
      <c r="I55" s="3" t="n"/>
    </row>
    <row r="56">
      <c r="A56" s="3" t="n"/>
      <c r="B56" s="3" t="n"/>
      <c r="D56" s="3" t="n"/>
      <c r="F56" s="3" t="n"/>
      <c r="G56" s="3" t="n"/>
      <c r="H56" s="3" t="n"/>
      <c r="I56" s="3" t="n"/>
    </row>
    <row r="57">
      <c r="A57" s="3" t="n"/>
      <c r="B57" s="3" t="n"/>
      <c r="D57" s="3" t="n"/>
      <c r="F57" s="3" t="n"/>
      <c r="G57" s="3" t="n"/>
      <c r="H57" s="3" t="n"/>
      <c r="I57" s="3" t="n"/>
    </row>
    <row r="58">
      <c r="A58" s="3" t="n"/>
      <c r="B58" s="3" t="n"/>
      <c r="D58" s="3" t="n"/>
      <c r="F58" s="3" t="n"/>
      <c r="G58" s="3" t="n"/>
      <c r="H58" s="3" t="n"/>
      <c r="I58" s="3" t="n"/>
    </row>
    <row r="59">
      <c r="A59" s="3" t="n"/>
      <c r="B59" s="3" t="n"/>
      <c r="D59" s="3" t="n"/>
      <c r="F59" s="3" t="n"/>
      <c r="G59" s="3" t="n"/>
      <c r="H59" s="3" t="n"/>
      <c r="I59" s="3" t="n"/>
    </row>
    <row r="60">
      <c r="A60" s="3" t="n"/>
      <c r="B60" s="3" t="n"/>
      <c r="D60" s="3" t="n"/>
      <c r="F60" s="3" t="n"/>
      <c r="G60" s="3" t="n"/>
      <c r="H60" s="3" t="n"/>
      <c r="I60" s="3" t="n"/>
    </row>
    <row r="61">
      <c r="A61" s="3" t="n"/>
      <c r="B61" s="3" t="n"/>
      <c r="D61" s="3" t="n"/>
      <c r="F61" s="3" t="n"/>
      <c r="G61" s="3" t="n"/>
      <c r="H61" s="3" t="n"/>
      <c r="I61" s="3" t="n"/>
    </row>
    <row r="62">
      <c r="A62" s="3" t="n"/>
      <c r="B62" s="3" t="n"/>
      <c r="D62" s="3" t="n"/>
      <c r="F62" s="3" t="n"/>
      <c r="G62" s="3" t="n"/>
      <c r="H62" s="3" t="n"/>
      <c r="I62" s="3" t="n"/>
    </row>
    <row r="63">
      <c r="A63" s="3" t="n"/>
      <c r="B63" s="3" t="n"/>
      <c r="D63" s="3" t="n"/>
      <c r="F63" s="3" t="n"/>
      <c r="G63" s="3" t="n"/>
      <c r="H63" s="3" t="n"/>
      <c r="I63" s="3" t="n"/>
    </row>
    <row r="64">
      <c r="A64" s="3" t="n"/>
      <c r="B64" s="3" t="n"/>
      <c r="D64" s="3" t="n"/>
      <c r="F64" s="3" t="n"/>
      <c r="G64" s="3" t="n"/>
      <c r="H64" s="3" t="n"/>
      <c r="I64" s="3" t="n"/>
    </row>
    <row r="65">
      <c r="A65" s="3" t="n"/>
      <c r="B65" s="3" t="n"/>
      <c r="D65" s="3" t="n"/>
      <c r="F65" s="3" t="n"/>
      <c r="G65" s="3" t="n"/>
      <c r="H65" s="3" t="n"/>
      <c r="I65" s="3" t="n"/>
    </row>
    <row r="66">
      <c r="A66" s="3" t="n"/>
      <c r="B66" s="3" t="n"/>
      <c r="D66" s="3" t="n"/>
      <c r="F66" s="3" t="n"/>
      <c r="G66" s="3" t="n"/>
      <c r="H66" s="3" t="n"/>
      <c r="I66" s="3" t="n"/>
    </row>
    <row r="67">
      <c r="A67" s="3" t="n"/>
      <c r="B67" s="3" t="n"/>
      <c r="D67" s="3" t="n"/>
      <c r="F67" s="3" t="n"/>
      <c r="G67" s="3" t="n"/>
      <c r="H67" s="3" t="n"/>
      <c r="I67" s="3" t="n"/>
    </row>
    <row r="68">
      <c r="A68" s="3" t="n"/>
      <c r="B68" s="3" t="n"/>
      <c r="D68" s="3" t="n"/>
      <c r="F68" s="3" t="n"/>
      <c r="G68" s="3" t="n"/>
      <c r="H68" s="3" t="n"/>
      <c r="I68" s="3" t="n"/>
    </row>
    <row r="69">
      <c r="A69" s="3" t="n"/>
      <c r="B69" s="3" t="n"/>
      <c r="D69" s="3" t="n"/>
      <c r="F69" s="3" t="n"/>
      <c r="G69" s="3" t="n"/>
      <c r="H69" s="3" t="n"/>
      <c r="I69" s="3" t="n"/>
    </row>
    <row r="70">
      <c r="A70" s="3" t="n"/>
      <c r="B70" s="3" t="n"/>
      <c r="D70" s="3" t="n"/>
      <c r="F70" s="3" t="n"/>
      <c r="G70" s="3" t="n"/>
      <c r="H70" s="3" t="n"/>
      <c r="I70" s="3" t="n"/>
    </row>
    <row r="71">
      <c r="A71" s="3" t="n"/>
      <c r="B71" s="3" t="n"/>
      <c r="D71" s="3" t="n"/>
      <c r="F71" s="3" t="n"/>
      <c r="G71" s="3" t="n"/>
      <c r="H71" s="3" t="n"/>
      <c r="I71" s="3" t="n"/>
    </row>
    <row r="72">
      <c r="A72" s="3" t="n"/>
      <c r="B72" s="3" t="n"/>
      <c r="D72" s="3" t="n"/>
      <c r="F72" s="3" t="n"/>
      <c r="G72" s="3" t="n"/>
      <c r="H72" s="3" t="n"/>
      <c r="I72" s="3" t="n"/>
    </row>
    <row r="73">
      <c r="A73" s="3" t="n"/>
      <c r="B73" s="3" t="n"/>
      <c r="D73" s="3" t="n"/>
      <c r="F73" s="3" t="n"/>
      <c r="G73" s="3" t="n"/>
      <c r="H73" s="3" t="n"/>
      <c r="I73" s="3" t="n"/>
    </row>
    <row r="74">
      <c r="A74" s="3" t="n"/>
      <c r="B74" s="3" t="n"/>
      <c r="D74" s="3" t="n"/>
      <c r="F74" s="3" t="n"/>
      <c r="G74" s="3" t="n"/>
      <c r="H74" s="3" t="n"/>
      <c r="I74" s="3" t="n"/>
    </row>
    <row r="75">
      <c r="A75" s="3" t="n"/>
      <c r="B75" s="3" t="n"/>
      <c r="D75" s="3" t="n"/>
      <c r="F75" s="3" t="n"/>
      <c r="G75" s="3" t="n"/>
      <c r="H75" s="3" t="n"/>
      <c r="I75" s="3" t="n"/>
    </row>
    <row r="76">
      <c r="A76" s="3" t="n"/>
      <c r="B76" s="3" t="n"/>
      <c r="D76" s="3" t="n"/>
      <c r="F76" s="3" t="n"/>
      <c r="G76" s="3" t="n"/>
      <c r="H76" s="3" t="n"/>
      <c r="I76" s="3" t="n"/>
    </row>
    <row r="77">
      <c r="A77" s="3" t="n"/>
      <c r="B77" s="3" t="n"/>
      <c r="D77" s="3" t="n"/>
      <c r="F77" s="3" t="n"/>
      <c r="G77" s="3" t="n"/>
      <c r="H77" s="3" t="n"/>
      <c r="I77" s="3" t="n"/>
    </row>
    <row r="78">
      <c r="A78" s="3" t="n"/>
      <c r="B78" s="3" t="n"/>
      <c r="D78" s="3" t="n"/>
      <c r="F78" s="3" t="n"/>
      <c r="G78" s="3" t="n"/>
      <c r="H78" s="3" t="n"/>
      <c r="I78" s="3" t="n"/>
    </row>
    <row r="79">
      <c r="A79" s="3" t="n"/>
      <c r="B79" s="3" t="n"/>
      <c r="D79" s="3" t="n"/>
      <c r="F79" s="3" t="n"/>
      <c r="G79" s="3" t="n"/>
      <c r="H79" s="3" t="n"/>
      <c r="I79" s="3" t="n"/>
    </row>
    <row r="80">
      <c r="A80" s="3" t="n"/>
      <c r="B80" s="3" t="n"/>
      <c r="D80" s="3" t="n"/>
      <c r="F80" s="3" t="n"/>
      <c r="G80" s="3" t="n"/>
      <c r="H80" s="3" t="n"/>
      <c r="I80" s="3" t="n"/>
    </row>
    <row r="81">
      <c r="A81" s="3" t="n"/>
      <c r="B81" s="3" t="n"/>
      <c r="D81" s="3" t="n"/>
      <c r="F81" s="3" t="n"/>
      <c r="G81" s="3" t="n"/>
      <c r="H81" s="3" t="n"/>
      <c r="I81" s="3" t="n"/>
    </row>
    <row r="82">
      <c r="A82" s="3" t="n"/>
      <c r="B82" s="3" t="n"/>
      <c r="D82" s="3" t="n"/>
      <c r="F82" s="3" t="n"/>
      <c r="G82" s="3" t="n"/>
      <c r="H82" s="3" t="n"/>
      <c r="I82" s="3" t="n"/>
    </row>
    <row r="83">
      <c r="A83" s="3" t="n"/>
      <c r="B83" s="3" t="n"/>
      <c r="D83" s="3" t="n"/>
      <c r="F83" s="3" t="n"/>
      <c r="G83" s="3" t="n"/>
      <c r="H83" s="3" t="n"/>
      <c r="I83" s="3" t="n"/>
    </row>
    <row r="84">
      <c r="A84" s="3" t="n"/>
      <c r="B84" s="3" t="n"/>
      <c r="D84" s="3" t="n"/>
      <c r="F84" s="3" t="n"/>
      <c r="G84" s="3" t="n"/>
      <c r="H84" s="3" t="n"/>
      <c r="I84" s="3" t="n"/>
    </row>
    <row r="85">
      <c r="A85" s="3" t="n"/>
      <c r="B85" s="3" t="n"/>
      <c r="D85" s="3" t="n"/>
      <c r="F85" s="3" t="n"/>
      <c r="G85" s="3" t="n"/>
      <c r="H85" s="3" t="n"/>
      <c r="I85" s="3" t="n"/>
    </row>
    <row r="86">
      <c r="A86" s="3" t="n"/>
      <c r="B86" s="3" t="n"/>
      <c r="D86" s="3" t="n"/>
      <c r="F86" s="3" t="n"/>
      <c r="G86" s="3" t="n"/>
      <c r="H86" s="3" t="n"/>
      <c r="I86" s="3" t="n"/>
    </row>
    <row r="87">
      <c r="A87" s="3" t="n"/>
      <c r="B87" s="3" t="n"/>
      <c r="D87" s="3" t="n"/>
      <c r="F87" s="3" t="n"/>
      <c r="G87" s="3" t="n"/>
      <c r="H87" s="3" t="n"/>
      <c r="I87" s="3" t="n"/>
    </row>
    <row r="88">
      <c r="A88" s="3" t="n"/>
      <c r="B88" s="3" t="n"/>
      <c r="D88" s="3" t="n"/>
      <c r="F88" s="3" t="n"/>
      <c r="G88" s="3" t="n"/>
      <c r="H88" s="3" t="n"/>
      <c r="I88" s="3" t="n"/>
    </row>
    <row r="89">
      <c r="A89" s="3" t="n"/>
      <c r="B89" s="3" t="n"/>
      <c r="D89" s="3" t="n"/>
      <c r="F89" s="3" t="n"/>
      <c r="G89" s="3" t="n"/>
      <c r="H89" s="3" t="n"/>
      <c r="I89" s="3" t="n"/>
    </row>
    <row r="90">
      <c r="A90" s="3" t="n"/>
      <c r="B90" s="3" t="n"/>
      <c r="D90" s="3" t="n"/>
      <c r="F90" s="3" t="n"/>
      <c r="G90" s="3" t="n"/>
      <c r="H90" s="3" t="n"/>
      <c r="I90" s="3" t="n"/>
    </row>
    <row r="91">
      <c r="A91" s="3" t="n"/>
      <c r="B91" s="3" t="n"/>
      <c r="D91" s="3" t="n"/>
      <c r="F91" s="3" t="n"/>
      <c r="G91" s="3" t="n"/>
      <c r="H91" s="3" t="n"/>
      <c r="I91" s="3" t="n"/>
    </row>
    <row r="92">
      <c r="A92" s="3" t="n"/>
      <c r="B92" s="3" t="n"/>
      <c r="D92" s="3" t="n"/>
      <c r="F92" s="3" t="n"/>
      <c r="G92" s="3" t="n"/>
      <c r="H92" s="3" t="n"/>
      <c r="I92" s="3" t="n"/>
    </row>
    <row r="93">
      <c r="A93" s="3" t="n"/>
      <c r="B93" s="3" t="n"/>
      <c r="D93" s="3" t="n"/>
      <c r="F93" s="3" t="n"/>
      <c r="G93" s="3" t="n"/>
      <c r="H93" s="3" t="n"/>
      <c r="I93" s="3" t="n"/>
    </row>
    <row r="94">
      <c r="A94" s="3" t="n"/>
      <c r="B94" s="3" t="n"/>
      <c r="D94" s="3" t="n"/>
      <c r="F94" s="3" t="n"/>
      <c r="G94" s="3" t="n"/>
      <c r="H94" s="3" t="n"/>
      <c r="I94" s="3" t="n"/>
    </row>
    <row r="95">
      <c r="A95" s="3" t="n"/>
      <c r="B95" s="3" t="n"/>
      <c r="D95" s="3" t="n"/>
      <c r="F95" s="3" t="n"/>
      <c r="G95" s="3" t="n"/>
      <c r="H95" s="3" t="n"/>
      <c r="I95" s="3" t="n"/>
    </row>
    <row r="96">
      <c r="A96" s="3" t="n"/>
      <c r="B96" s="3" t="n"/>
      <c r="D96" s="3" t="n"/>
      <c r="F96" s="3" t="n"/>
      <c r="G96" s="3" t="n"/>
      <c r="H96" s="3" t="n"/>
      <c r="I96" s="3" t="n"/>
    </row>
    <row r="97">
      <c r="A97" s="3" t="n"/>
      <c r="B97" s="3" t="n"/>
      <c r="D97" s="3" t="n"/>
      <c r="F97" s="3" t="n"/>
      <c r="G97" s="3" t="n"/>
      <c r="H97" s="3" t="n"/>
      <c r="I97" s="3" t="n"/>
    </row>
    <row r="98">
      <c r="A98" s="3" t="n"/>
      <c r="B98" s="3" t="n"/>
      <c r="D98" s="3" t="n"/>
      <c r="F98" s="3" t="n"/>
      <c r="G98" s="3" t="n"/>
      <c r="H98" s="3" t="n"/>
      <c r="I98" s="3" t="n"/>
    </row>
    <row r="99">
      <c r="A99" s="3" t="n"/>
      <c r="B99" s="3" t="n"/>
      <c r="D99" s="3" t="n"/>
      <c r="F99" s="3" t="n"/>
      <c r="G99" s="3" t="n"/>
      <c r="H99" s="3" t="n"/>
      <c r="I99" s="3" t="n"/>
    </row>
    <row r="100">
      <c r="A100" s="3" t="n"/>
      <c r="B100" s="3" t="n"/>
      <c r="D100" s="3" t="n"/>
      <c r="F100" s="3" t="n"/>
      <c r="G100" s="3" t="n"/>
      <c r="H100" s="3" t="n"/>
      <c r="I100" s="3" t="n"/>
    </row>
    <row r="101">
      <c r="A101" s="3" t="n"/>
      <c r="B101" s="3" t="n"/>
      <c r="D101" s="3" t="n"/>
      <c r="F101" s="3" t="n"/>
      <c r="G101" s="3" t="n"/>
      <c r="H101" s="3" t="n"/>
      <c r="I101" s="3" t="n"/>
    </row>
    <row r="102">
      <c r="A102" s="3" t="n"/>
      <c r="B102" s="3" t="n"/>
      <c r="D102" s="3" t="n"/>
      <c r="F102" s="3" t="n"/>
      <c r="G102" s="3" t="n"/>
      <c r="H102" s="3" t="n"/>
      <c r="I102" s="3" t="n"/>
    </row>
    <row r="103">
      <c r="A103" s="3" t="n"/>
      <c r="B103" s="3" t="n"/>
      <c r="D103" s="3" t="n"/>
      <c r="F103" s="3" t="n"/>
      <c r="G103" s="3" t="n"/>
      <c r="H103" s="3" t="n"/>
      <c r="I103" s="3" t="n"/>
    </row>
  </sheetData>
  <autoFilter ref="A3:B103"/>
  <mergeCells count="1">
    <mergeCell ref="A1:I1"/>
  </mergeCells>
  <dataValidations count="1">
    <dataValidation sqref="B4:B103" showErrorMessage="1" showInputMessage="1" allowBlank="1" errorTitle="Responsable invalide" error="Sélectionnez un responsable de la liste." type="list">
      <formula1>$D$4:$D$103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4B8A6"/>
    <outlinePr summaryBelow="1" summaryRight="1"/>
    <pageSetUpPr/>
  </sheetPr>
  <dimension ref="A1:H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5" customWidth="1" min="2" max="2"/>
  </cols>
  <sheetData>
    <row r="1" ht="28" customHeight="1">
      <c r="A1" s="1" t="inlineStr">
        <is>
          <t>Mode d’emploi</t>
        </is>
      </c>
    </row>
    <row r="2" ht="8" customHeight="1"/>
    <row r="3">
      <c r="A3" s="2" t="inlineStr">
        <is>
          <t>Rubrique</t>
        </is>
      </c>
      <c r="B3" s="2" t="inlineStr">
        <is>
          <t>Instructions</t>
        </is>
      </c>
    </row>
    <row r="4" ht="38" customHeight="1">
      <c r="A4" s="23" t="inlineStr">
        <is>
          <t>Suivi projet</t>
        </is>
      </c>
      <c r="B4" s="24" t="inlineStr">
        <is>
          <t>Saisissez ou mettez à jour une tâche par ligne. Les cellules jaunes sont prévues pour la saisie ou la modification.</t>
        </is>
      </c>
    </row>
    <row r="5" ht="38" customHeight="1">
      <c r="A5" s="25" t="inlineStr">
        <is>
          <t>ID tâche</t>
        </is>
      </c>
      <c r="B5" s="26" t="inlineStr">
        <is>
          <t>Utilisez un identifiant unique. Le responsable est recherché automatiquement depuis la table de correspondance de la feuille Paramètres.</t>
        </is>
      </c>
    </row>
    <row r="6" ht="38" customHeight="1">
      <c r="A6" s="23" t="inlineStr">
        <is>
          <t>Dates</t>
        </is>
      </c>
      <c r="B6" s="24" t="inlineStr">
        <is>
          <t>Renseignez les dates de début, d’échéance et de dernière mise à jour au format JJ/MM/AAAA.</t>
        </is>
      </c>
    </row>
    <row r="7" ht="38" customHeight="1">
      <c r="A7" s="25" t="inlineStr">
        <is>
          <t>Avancement</t>
        </is>
      </c>
      <c r="B7" s="26" t="inlineStr">
        <is>
          <t>Saisissez un pourcentage entre 0 % et 100 %. L’avancement pondéré est calculé selon le budget prévu de chaque tâche.</t>
        </is>
      </c>
    </row>
    <row r="8" ht="38" customHeight="1">
      <c r="A8" s="23" t="inlineStr">
        <is>
          <t>Budget et coûts</t>
        </is>
      </c>
      <c r="B8" s="24" t="inlineStr">
        <is>
          <t>Saisissez les montants HT. L’écart budgétaire correspond au coût engagé moins le budget prévu.</t>
        </is>
      </c>
    </row>
    <row r="9" ht="38" customHeight="1">
      <c r="A9" s="25" t="inlineStr">
        <is>
          <t>Alerte délai</t>
        </is>
      </c>
      <c r="B9" s="26" t="inlineStr">
        <is>
          <t>Une tâche non terminée dont la date d’échéance est dépassée est signalée comme En retard.</t>
        </is>
      </c>
    </row>
    <row r="10" ht="38" customHeight="1">
      <c r="A10" s="23" t="inlineStr">
        <is>
          <t>Tableau de bord</t>
        </is>
      </c>
      <c r="B10" s="24" t="inlineStr">
        <is>
          <t>Consultez les indicateurs clés, les synthèses par statut et par phase, ainsi que les graphiques de suivi.</t>
        </is>
      </c>
    </row>
    <row r="11" ht="38" customHeight="1">
      <c r="A11" s="25" t="inlineStr">
        <is>
          <t>Paramètres</t>
        </is>
      </c>
      <c r="B11" s="26" t="inlineStr">
        <is>
          <t>Modifiez les responsables, les listes de référence et les correspondances ID tâche / responsable selon l’organisation du projet.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2026-10-02T19:16:00Z</dcterms:created>
  <dcterms:modified xmlns:dcterms="http://purl.org/dc/terms/" xmlns:xsi="http://www.w3.org/2001/XMLSchema-instance" xsi:type="dcterms:W3CDTF">2026-10-02T19:16:00Z</dcterms:modified>
</cp:coreProperties>
</file>