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ivi Formations" sheetId="1" state="visible" r:id="rId1"/>
    <sheet xmlns:r="http://schemas.openxmlformats.org/officeDocument/2006/relationships" name="Tableau de Bord" sheetId="2" state="visible" r:id="rId2"/>
    <sheet xmlns:r="http://schemas.openxmlformats.org/officeDocument/2006/relationships" name="Mode d'emplo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# ##0,00 &quot;€&quot;"/>
    <numFmt numFmtId="166" formatCode="0,0"/>
  </numFmts>
  <fonts count="5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FFBEB"/>
        <bgColor rgb="00FFFBEB"/>
      </patternFill>
    </fill>
    <fill>
      <patternFill patternType="solid">
        <fgColor rgb="00F0FDFA"/>
        <bgColor rgb="00F0FDFA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164" fontId="3" fillId="4" borderId="1" applyAlignment="1" pivotButton="0" quotePrefix="0" xfId="0">
      <alignment horizontal="center" vertical="center" wrapText="1"/>
    </xf>
    <xf numFmtId="165" fontId="3" fillId="3" borderId="1" pivotButton="0" quotePrefix="0" xfId="0"/>
    <xf numFmtId="165" fontId="3" fillId="4" borderId="1" pivotButton="0" quotePrefix="0" xfId="0"/>
    <xf numFmtId="0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164" fontId="3" fillId="5" borderId="1" applyAlignment="1" pivotButton="0" quotePrefix="0" xfId="0">
      <alignment horizontal="center" vertical="center" wrapText="1"/>
    </xf>
    <xf numFmtId="165" fontId="3" fillId="5" borderId="1" pivotButton="0" quotePrefix="0" xfId="0"/>
    <xf numFmtId="0" fontId="2" fillId="6" borderId="0" applyAlignment="1" pivotButton="0" quotePrefix="0" xfId="0">
      <alignment horizontal="center" vertical="center" wrapText="1"/>
    </xf>
    <xf numFmtId="0" fontId="4" fillId="0" borderId="1" pivotButton="0" quotePrefix="0" xfId="0"/>
    <xf numFmtId="165" fontId="4" fillId="0" borderId="1" pivotButton="0" quotePrefix="0" xfId="0"/>
    <xf numFmtId="166" fontId="4" fillId="0" borderId="1" pivotButton="0" quotePrefix="0" xfId="0"/>
    <xf numFmtId="0" fontId="3" fillId="0" borderId="0" pivotButton="0" quotePrefix="0" xfId="0"/>
    <xf numFmtId="1" fontId="4" fillId="4" borderId="1" applyAlignment="1" pivotButton="0" quotePrefix="0" xfId="0">
      <alignment horizontal="center" vertical="center" wrapText="1"/>
    </xf>
    <xf numFmtId="165" fontId="4" fillId="5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166" fontId="4" fillId="5" borderId="1" applyAlignment="1" pivotButton="0" quotePrefix="0" xfId="0">
      <alignment horizontal="center" vertical="center" wrapText="1"/>
    </xf>
    <xf numFmtId="0" fontId="2" fillId="2" borderId="1" pivotButton="0" quotePrefix="0" xfId="0"/>
    <xf numFmtId="0" fontId="3" fillId="4" borderId="1" pivotButton="0" quotePrefix="0" xfId="0"/>
    <xf numFmtId="165" fontId="0" fillId="4" borderId="1" pivotButton="0" quotePrefix="0" xfId="0"/>
    <xf numFmtId="0" fontId="3" fillId="5" borderId="1" pivotButton="0" quotePrefix="0" xfId="0"/>
    <xf numFmtId="165" fontId="0" fillId="5" borderId="1" pivotButton="0" quotePrefix="0" xfId="0"/>
    <xf numFmtId="0" fontId="0" fillId="4" borderId="1" pivotButton="0" quotePrefix="0" xfId="0"/>
    <xf numFmtId="0" fontId="0" fillId="5" borderId="1" pivotButton="0" quotePrefix="0" xfId="0"/>
    <xf numFmtId="0" fontId="4" fillId="4" borderId="1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3">
    <dxf>
      <font>
        <b val="1"/>
        <color rgb="00FFFFFF"/>
      </font>
      <fill>
        <patternFill patternType="solid">
          <fgColor rgb="00DC2626"/>
          <bgColor rgb="00DC2626"/>
        </patternFill>
      </fill>
    </dxf>
    <dxf>
      <font>
        <b val="1"/>
        <color rgb="00FFFFFF"/>
      </font>
      <fill>
        <patternFill patternType="solid">
          <fgColor rgb="0022C55E"/>
          <bgColor rgb="0022C55E"/>
        </patternFill>
      </fill>
    </dxf>
    <dxf>
      <font>
        <color rgb="00DC2626"/>
      </font>
      <fill>
        <patternFill patternType="solid">
          <fgColor rgb="00FEE2E2"/>
          <b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Coût total par service (€)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'Tableau de Bord'!B13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'Tableau de Bord'!$A$14:$A$19</f>
            </numRef>
          </cat>
          <val>
            <numRef>
              <f>'Tableau de Bord'!$B$14:$B$19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Service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Coût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formations par statut</a:t>
            </a:r>
          </a:p>
        </rich>
      </tx>
    </title>
    <plotArea>
      <pieChart>
        <varyColors val="1"/>
        <ser>
          <idx val="0"/>
          <order val="0"/>
          <tx>
            <strRef>
              <f>'Tableau de Bord'!B22</f>
            </strRef>
          </tx>
          <spPr>
            <a:ln xmlns:a="http://schemas.openxmlformats.org/drawingml/2006/main">
              <a:prstDash val="solid"/>
            </a:ln>
          </spPr>
          <cat>
            <numRef>
              <f>'Tableau de Bord'!$A$23:$A$26</f>
            </numRef>
          </cat>
          <val>
            <numRef>
              <f>'Tableau de Bord'!$B$23:$B$26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3</col>
      <colOff>0</colOff>
      <row>2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12</row>
      <rowOff>0</rowOff>
    </from>
    <ext cx="576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18" customWidth="1" min="2" max="2"/>
    <col width="18" customWidth="1" min="3" max="3"/>
    <col width="26" customWidth="1" min="4" max="4"/>
    <col width="18" customWidth="1" min="5" max="5"/>
    <col width="13" customWidth="1" min="6" max="6"/>
    <col width="13" customWidth="1" min="7" max="7"/>
    <col width="10" customWidth="1" min="8" max="8"/>
    <col width="13" customWidth="1" min="9" max="9"/>
    <col width="15" customWidth="1" min="10" max="10"/>
    <col width="14" customWidth="1" min="11" max="11"/>
    <col width="13" customWidth="1" min="12" max="12"/>
    <col width="12" customWidth="1" min="13" max="13"/>
    <col width="16" customWidth="1" min="14" max="14"/>
  </cols>
  <sheetData>
    <row r="1" ht="28" customHeight="1">
      <c r="A1" s="1" t="inlineStr">
        <is>
          <t>TABLEAU DE SUIVI DE LA FORMATION PROFESSIONNELLE 2026</t>
        </is>
      </c>
    </row>
    <row r="2" ht="32" customHeight="1">
      <c r="A2" s="2" t="inlineStr">
        <is>
          <t>N°</t>
        </is>
      </c>
      <c r="B2" s="2" t="inlineStr">
        <is>
          <t>Salarié</t>
        </is>
      </c>
      <c r="C2" s="2" t="inlineStr">
        <is>
          <t>Service</t>
        </is>
      </c>
      <c r="D2" s="2" t="inlineStr">
        <is>
          <t>Intitulé Formation</t>
        </is>
      </c>
      <c r="E2" s="2" t="inlineStr">
        <is>
          <t>Organisme</t>
        </is>
      </c>
      <c r="F2" s="2" t="inlineStr">
        <is>
          <t>Date Début</t>
        </is>
      </c>
      <c r="G2" s="2" t="inlineStr">
        <is>
          <t>Date Fin</t>
        </is>
      </c>
      <c r="H2" s="2" t="inlineStr">
        <is>
          <t>Durée (h)</t>
        </is>
      </c>
      <c r="I2" s="2" t="inlineStr">
        <is>
          <t>Coût (€)</t>
        </is>
      </c>
      <c r="J2" s="2" t="inlineStr">
        <is>
          <t>Budget Alloué (€)</t>
        </is>
      </c>
      <c r="K2" s="2" t="inlineStr">
        <is>
          <t>Écart Budget (€)</t>
        </is>
      </c>
      <c r="L2" s="2" t="inlineStr">
        <is>
          <t>Statut</t>
        </is>
      </c>
      <c r="M2" s="2" t="inlineStr">
        <is>
          <t>Évaluation (/5)</t>
        </is>
      </c>
      <c r="N2" s="2" t="inlineStr">
        <is>
          <t>Appréciation</t>
        </is>
      </c>
    </row>
    <row r="3">
      <c r="A3" s="3" t="n">
        <v>1</v>
      </c>
      <c r="B3" s="4" t="inlineStr">
        <is>
          <t>Camille Dubois</t>
        </is>
      </c>
      <c r="C3" s="4" t="inlineStr">
        <is>
          <t>Ressources Humaines</t>
        </is>
      </c>
      <c r="D3" s="4" t="inlineStr">
        <is>
          <t>Management d'équipe</t>
        </is>
      </c>
      <c r="E3" s="4" t="inlineStr">
        <is>
          <t>CEGOS</t>
        </is>
      </c>
      <c r="F3" s="5" t="inlineStr">
        <is>
          <t>06/01/2026</t>
        </is>
      </c>
      <c r="G3" s="5" t="inlineStr">
        <is>
          <t>08/01/2026</t>
        </is>
      </c>
      <c r="H3" s="3" t="n">
        <v>21</v>
      </c>
      <c r="I3" s="6" t="n">
        <v>1800</v>
      </c>
      <c r="J3" s="6" t="n">
        <v>2000</v>
      </c>
      <c r="K3" s="7">
        <f>J3-I3</f>
        <v/>
      </c>
      <c r="L3" s="3" t="inlineStr">
        <is>
          <t>Terminée</t>
        </is>
      </c>
      <c r="M3" s="3" t="n">
        <v>4</v>
      </c>
      <c r="N3" s="3">
        <f>IF(M3&gt;=4,"Satisfaisant",IF(M3=3,"Correct","À améliorer"))</f>
        <v/>
      </c>
    </row>
    <row r="4">
      <c r="A4" s="8" t="n">
        <v>2</v>
      </c>
      <c r="B4" s="9" t="inlineStr">
        <is>
          <t>Julien Marchand</t>
        </is>
      </c>
      <c r="C4" s="9" t="inlineStr">
        <is>
          <t>Informatique</t>
        </is>
      </c>
      <c r="D4" s="9" t="inlineStr">
        <is>
          <t>Cybersécurité avancée</t>
        </is>
      </c>
      <c r="E4" s="9" t="inlineStr">
        <is>
          <t>OpenClassrooms</t>
        </is>
      </c>
      <c r="F4" s="10" t="inlineStr">
        <is>
          <t>12/01/2026</t>
        </is>
      </c>
      <c r="G4" s="10" t="inlineStr">
        <is>
          <t>16/01/2026</t>
        </is>
      </c>
      <c r="H4" s="8" t="n">
        <v>35</v>
      </c>
      <c r="I4" s="6" t="n">
        <v>2400</v>
      </c>
      <c r="J4" s="6" t="n">
        <v>2200</v>
      </c>
      <c r="K4" s="11">
        <f>J4-I4</f>
        <v/>
      </c>
      <c r="L4" s="8" t="inlineStr">
        <is>
          <t>Terminée</t>
        </is>
      </c>
      <c r="M4" s="8" t="n">
        <v>5</v>
      </c>
      <c r="N4" s="8">
        <f>IF(M4&gt;=4,"Satisfaisant",IF(M4=3,"Correct","À améliorer"))</f>
        <v/>
      </c>
    </row>
    <row r="5">
      <c r="A5" s="3" t="n">
        <v>3</v>
      </c>
      <c r="B5" s="4" t="inlineStr">
        <is>
          <t>Léa Fontaine</t>
        </is>
      </c>
      <c r="C5" s="4" t="inlineStr">
        <is>
          <t>Commercial</t>
        </is>
      </c>
      <c r="D5" s="4" t="inlineStr">
        <is>
          <t>Techniques de négociation</t>
        </is>
      </c>
      <c r="E5" s="4" t="inlineStr">
        <is>
          <t>Demos Formation</t>
        </is>
      </c>
      <c r="F5" s="5" t="inlineStr">
        <is>
          <t>20/01/2026</t>
        </is>
      </c>
      <c r="G5" s="5" t="inlineStr">
        <is>
          <t>21/01/2026</t>
        </is>
      </c>
      <c r="H5" s="3" t="n">
        <v>14</v>
      </c>
      <c r="I5" s="6" t="n">
        <v>950</v>
      </c>
      <c r="J5" s="6" t="n">
        <v>1000</v>
      </c>
      <c r="K5" s="7">
        <f>J5-I5</f>
        <v/>
      </c>
      <c r="L5" s="3" t="inlineStr">
        <is>
          <t>Terminée</t>
        </is>
      </c>
      <c r="M5" s="3" t="n">
        <v>3</v>
      </c>
      <c r="N5" s="3">
        <f>IF(M5&gt;=4,"Satisfaisant",IF(M5=3,"Correct","À améliorer"))</f>
        <v/>
      </c>
    </row>
    <row r="6">
      <c r="A6" s="8" t="n">
        <v>4</v>
      </c>
      <c r="B6" s="9" t="inlineStr">
        <is>
          <t>Thomas Girard</t>
        </is>
      </c>
      <c r="C6" s="9" t="inlineStr">
        <is>
          <t>Comptabilité</t>
        </is>
      </c>
      <c r="D6" s="9" t="inlineStr">
        <is>
          <t>Excel avancé &amp; VBA</t>
        </is>
      </c>
      <c r="E6" s="9" t="inlineStr">
        <is>
          <t>CEGOS</t>
        </is>
      </c>
      <c r="F6" s="10" t="inlineStr">
        <is>
          <t>02/02/2026</t>
        </is>
      </c>
      <c r="G6" s="10" t="inlineStr">
        <is>
          <t>04/02/2026</t>
        </is>
      </c>
      <c r="H6" s="8" t="n">
        <v>18</v>
      </c>
      <c r="I6" s="6" t="n">
        <v>1200</v>
      </c>
      <c r="J6" s="6" t="n">
        <v>1200</v>
      </c>
      <c r="K6" s="11">
        <f>J6-I6</f>
        <v/>
      </c>
      <c r="L6" s="8" t="inlineStr">
        <is>
          <t>Terminée</t>
        </is>
      </c>
      <c r="M6" s="8" t="n">
        <v>4</v>
      </c>
      <c r="N6" s="8">
        <f>IF(M6&gt;=4,"Satisfaisant",IF(M6=3,"Correct","À améliorer"))</f>
        <v/>
      </c>
    </row>
    <row r="7">
      <c r="A7" s="3" t="n">
        <v>5</v>
      </c>
      <c r="B7" s="4" t="inlineStr">
        <is>
          <t>Chloé Bernard</t>
        </is>
      </c>
      <c r="C7" s="4" t="inlineStr">
        <is>
          <t>Marketing</t>
        </is>
      </c>
      <c r="D7" s="4" t="inlineStr">
        <is>
          <t>Stratégie digitale</t>
        </is>
      </c>
      <c r="E7" s="4" t="inlineStr">
        <is>
          <t>Digital Academy</t>
        </is>
      </c>
      <c r="F7" s="5" t="inlineStr">
        <is>
          <t>10/02/2026</t>
        </is>
      </c>
      <c r="G7" s="5" t="inlineStr">
        <is>
          <t>12/02/2026</t>
        </is>
      </c>
      <c r="H7" s="3" t="n">
        <v>21</v>
      </c>
      <c r="I7" s="6" t="n">
        <v>1650</v>
      </c>
      <c r="J7" s="6" t="n">
        <v>1500</v>
      </c>
      <c r="K7" s="7">
        <f>J7-I7</f>
        <v/>
      </c>
      <c r="L7" s="3" t="inlineStr">
        <is>
          <t>Terminée</t>
        </is>
      </c>
      <c r="M7" s="3" t="n">
        <v>2</v>
      </c>
      <c r="N7" s="3">
        <f>IF(M7&gt;=4,"Satisfaisant",IF(M7=3,"Correct","À améliorer"))</f>
        <v/>
      </c>
    </row>
    <row r="8">
      <c r="A8" s="8" t="n">
        <v>6</v>
      </c>
      <c r="B8" s="9" t="inlineStr">
        <is>
          <t>Nicolas Petit</t>
        </is>
      </c>
      <c r="C8" s="9" t="inlineStr">
        <is>
          <t>Logistique</t>
        </is>
      </c>
      <c r="D8" s="9" t="inlineStr">
        <is>
          <t>Gestion des stocks</t>
        </is>
      </c>
      <c r="E8" s="9" t="inlineStr">
        <is>
          <t>AFPA</t>
        </is>
      </c>
      <c r="F8" s="10" t="inlineStr">
        <is>
          <t>18/02/2026</t>
        </is>
      </c>
      <c r="G8" s="10" t="inlineStr">
        <is>
          <t>19/02/2026</t>
        </is>
      </c>
      <c r="H8" s="8" t="n">
        <v>14</v>
      </c>
      <c r="I8" s="6" t="n">
        <v>800</v>
      </c>
      <c r="J8" s="6" t="n">
        <v>900</v>
      </c>
      <c r="K8" s="11">
        <f>J8-I8</f>
        <v/>
      </c>
      <c r="L8" s="8" t="inlineStr">
        <is>
          <t>En cours</t>
        </is>
      </c>
      <c r="M8" s="8" t="n">
        <v>4</v>
      </c>
      <c r="N8" s="8">
        <f>IF(M8&gt;=4,"Satisfaisant",IF(M8=3,"Correct","À améliorer"))</f>
        <v/>
      </c>
    </row>
    <row r="9">
      <c r="A9" s="3" t="n">
        <v>7</v>
      </c>
      <c r="B9" s="4" t="inlineStr">
        <is>
          <t>Manon Roux</t>
        </is>
      </c>
      <c r="C9" s="4" t="inlineStr">
        <is>
          <t>Ressources Humaines</t>
        </is>
      </c>
      <c r="D9" s="4" t="inlineStr">
        <is>
          <t>Droit du travail</t>
        </is>
      </c>
      <c r="E9" s="4" t="inlineStr">
        <is>
          <t>Demos Formation</t>
        </is>
      </c>
      <c r="F9" s="5" t="inlineStr">
        <is>
          <t>25/02/2026</t>
        </is>
      </c>
      <c r="G9" s="5" t="inlineStr">
        <is>
          <t>27/02/2026</t>
        </is>
      </c>
      <c r="H9" s="3" t="n">
        <v>21</v>
      </c>
      <c r="I9" s="6" t="n">
        <v>1400</v>
      </c>
      <c r="J9" s="6" t="n">
        <v>1400</v>
      </c>
      <c r="K9" s="7">
        <f>J9-I9</f>
        <v/>
      </c>
      <c r="L9" s="3" t="inlineStr">
        <is>
          <t>Terminée</t>
        </is>
      </c>
      <c r="M9" s="3" t="n">
        <v>5</v>
      </c>
      <c r="N9" s="3">
        <f>IF(M9&gt;=4,"Satisfaisant",IF(M9=3,"Correct","À améliorer"))</f>
        <v/>
      </c>
    </row>
    <row r="10">
      <c r="A10" s="8" t="n">
        <v>8</v>
      </c>
      <c r="B10" s="9" t="inlineStr">
        <is>
          <t>Antoine Lefebvre</t>
        </is>
      </c>
      <c r="C10" s="9" t="inlineStr">
        <is>
          <t>Informatique</t>
        </is>
      </c>
      <c r="D10" s="9" t="inlineStr">
        <is>
          <t>Développement Python</t>
        </is>
      </c>
      <c r="E10" s="9" t="inlineStr">
        <is>
          <t>OpenClassrooms</t>
        </is>
      </c>
      <c r="F10" s="10" t="inlineStr">
        <is>
          <t>03/03/2026</t>
        </is>
      </c>
      <c r="G10" s="10" t="inlineStr">
        <is>
          <t>07/03/2026</t>
        </is>
      </c>
      <c r="H10" s="8" t="n">
        <v>35</v>
      </c>
      <c r="I10" s="6" t="n">
        <v>2100</v>
      </c>
      <c r="J10" s="6" t="n">
        <v>2000</v>
      </c>
      <c r="K10" s="11">
        <f>J10-I10</f>
        <v/>
      </c>
      <c r="L10" s="8" t="inlineStr">
        <is>
          <t>Planifiée</t>
        </is>
      </c>
      <c r="M10" s="8" t="n">
        <v>3</v>
      </c>
      <c r="N10" s="8">
        <f>IF(M10&gt;=4,"Satisfaisant",IF(M10=3,"Correct","À améliorer"))</f>
        <v/>
      </c>
    </row>
    <row r="11">
      <c r="A11" s="3" t="n">
        <v>9</v>
      </c>
      <c r="B11" s="4" t="inlineStr">
        <is>
          <t>Sarah Moreau</t>
        </is>
      </c>
      <c r="C11" s="4" t="inlineStr">
        <is>
          <t>Commercial</t>
        </is>
      </c>
      <c r="D11" s="4" t="inlineStr">
        <is>
          <t>Prospection clientèle</t>
        </is>
      </c>
      <c r="E11" s="4" t="inlineStr">
        <is>
          <t>CEGOS</t>
        </is>
      </c>
      <c r="F11" s="5" t="inlineStr">
        <is>
          <t>11/03/2026</t>
        </is>
      </c>
      <c r="G11" s="5" t="inlineStr">
        <is>
          <t>12/03/2026</t>
        </is>
      </c>
      <c r="H11" s="3" t="n">
        <v>14</v>
      </c>
      <c r="I11" s="6" t="n">
        <v>900</v>
      </c>
      <c r="J11" s="6" t="n">
        <v>1000</v>
      </c>
      <c r="K11" s="7">
        <f>J11-I11</f>
        <v/>
      </c>
      <c r="L11" s="3" t="inlineStr">
        <is>
          <t>En cours</t>
        </is>
      </c>
      <c r="M11" s="3" t="n">
        <v>4</v>
      </c>
      <c r="N11" s="3">
        <f>IF(M11&gt;=4,"Satisfaisant",IF(M11=3,"Correct","À améliorer"))</f>
        <v/>
      </c>
    </row>
    <row r="12"/>
    <row r="13">
      <c r="B13" s="12" t="inlineStr">
        <is>
          <t>TOTAUX / MOYENNES</t>
        </is>
      </c>
      <c r="H13" s="13">
        <f>SUM(H3:H11)</f>
        <v/>
      </c>
      <c r="I13" s="14">
        <f>SUM(I3:I11)</f>
        <v/>
      </c>
      <c r="J13" s="14">
        <f>SUM(J3:J11)</f>
        <v/>
      </c>
      <c r="K13" s="14">
        <f>SUM(K3:K11)</f>
        <v/>
      </c>
      <c r="M13" s="15">
        <f>IFERROR(AVERAGE(M3:M11),0)</f>
        <v/>
      </c>
    </row>
    <row r="14">
      <c r="B14" s="16" t="inlineStr">
        <is>
          <t>Coût moyen par formation</t>
        </is>
      </c>
      <c r="I14" s="14">
        <f>IFERROR(AVERAGE(I3:I11),0)</f>
        <v/>
      </c>
    </row>
    <row r="15">
      <c r="B15" s="16" t="inlineStr">
        <is>
          <t>Nombre de formations terminées</t>
        </is>
      </c>
      <c r="I15" s="13">
        <f>COUNTIF(L3:L11,"Terminée")</f>
        <v/>
      </c>
    </row>
  </sheetData>
  <mergeCells count="4">
    <mergeCell ref="A1:N1"/>
    <mergeCell ref="B13:E13"/>
    <mergeCell ref="B14:E14"/>
    <mergeCell ref="B15:E15"/>
  </mergeCells>
  <conditionalFormatting sqref="K3:K11">
    <cfRule type="expression" priority="1" dxfId="0" stopIfTrue="1">
      <formula>K3&lt;0</formula>
    </cfRule>
    <cfRule type="expression" priority="2" dxfId="1" stopIfTrue="1">
      <formula>K3&gt;=0</formula>
    </cfRule>
  </conditionalFormatting>
  <conditionalFormatting sqref="M3:M11">
    <cfRule type="expression" priority="3" dxfId="2" stopIfTrue="1">
      <formula>M3&lt;3</formula>
    </cfRule>
  </conditionalFormatting>
  <dataValidations count="2">
    <dataValidation sqref="L3:L31" showErrorMessage="1" showInputMessage="1" allowBlank="1" type="list">
      <formula1>"Planifiée,En cours,Terminée,Annulée"</formula1>
    </dataValidation>
    <dataValidation sqref="M3:M31" showErrorMessage="1" showInputMessage="1" allowBlank="1" errorTitle="Note invalide" error="Merci de saisir une note entre 1 et 5" type="whole" operator="between">
      <formula1>1</formula1>
      <formula2>5</formula2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6"/>
  <sheetViews>
    <sheetView workbookViewId="0">
      <selection activeCell="A1" sqref="A1"/>
    </sheetView>
  </sheetViews>
  <sheetFormatPr baseColWidth="8" defaultRowHeight="15"/>
  <cols>
    <col width="32" customWidth="1" min="1" max="1"/>
    <col width="18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 ht="28" customHeight="1">
      <c r="A1" s="1" t="inlineStr">
        <is>
          <t>TABLEAU DE BORD - FORMATION PROFESSIONNELLE</t>
        </is>
      </c>
    </row>
    <row r="2"/>
    <row r="3">
      <c r="A3" s="12" t="inlineStr">
        <is>
          <t>INDICATEURS CLÉS</t>
        </is>
      </c>
    </row>
    <row r="4">
      <c r="A4" s="4" t="inlineStr">
        <is>
          <t>Nombre total de formations</t>
        </is>
      </c>
      <c r="B4" s="17">
        <f>COUNTA('Suivi Formations'!B3:B11)</f>
        <v/>
      </c>
    </row>
    <row r="5">
      <c r="A5" s="9" t="inlineStr">
        <is>
          <t>Coût total (€)</t>
        </is>
      </c>
      <c r="B5" s="18">
        <f>'Suivi Formations'!I13</f>
        <v/>
      </c>
    </row>
    <row r="6">
      <c r="A6" s="4" t="inlineStr">
        <is>
          <t>Budget total alloué (€)</t>
        </is>
      </c>
      <c r="B6" s="19">
        <f>'Suivi Formations'!J13</f>
        <v/>
      </c>
    </row>
    <row r="7">
      <c r="A7" s="9" t="inlineStr">
        <is>
          <t>Écart budgétaire (€)</t>
        </is>
      </c>
      <c r="B7" s="18">
        <f>'Suivi Formations'!K13</f>
        <v/>
      </c>
    </row>
    <row r="8">
      <c r="A8" s="4" t="inlineStr">
        <is>
          <t>Durée totale (heures)</t>
        </is>
      </c>
      <c r="B8" s="17">
        <f>'Suivi Formations'!H13</f>
        <v/>
      </c>
    </row>
    <row r="9">
      <c r="A9" s="9" t="inlineStr">
        <is>
          <t>Note moyenne (/5)</t>
        </is>
      </c>
      <c r="B9" s="20">
        <f>'Suivi Formations'!M13</f>
        <v/>
      </c>
    </row>
    <row r="10"/>
    <row r="11"/>
    <row r="12">
      <c r="A12" s="12" t="inlineStr">
        <is>
          <t>COÛT PAR SERVICE</t>
        </is>
      </c>
    </row>
    <row r="13">
      <c r="A13" s="21" t="inlineStr">
        <is>
          <t>Service</t>
        </is>
      </c>
      <c r="B13" s="21" t="inlineStr">
        <is>
          <t>Coût total (€)</t>
        </is>
      </c>
    </row>
    <row r="14">
      <c r="A14" s="22" t="inlineStr">
        <is>
          <t>Ressources Humaines</t>
        </is>
      </c>
      <c r="B14" s="23">
        <f>IFERROR(SUMIF('Suivi Formations'!C3:C11,A14,'Suivi Formations'!I3:I11),0)</f>
        <v/>
      </c>
    </row>
    <row r="15">
      <c r="A15" s="24" t="inlineStr">
        <is>
          <t>Informatique</t>
        </is>
      </c>
      <c r="B15" s="25">
        <f>IFERROR(SUMIF('Suivi Formations'!C3:C11,A15,'Suivi Formations'!I3:I11),0)</f>
        <v/>
      </c>
    </row>
    <row r="16">
      <c r="A16" s="22" t="inlineStr">
        <is>
          <t>Commercial</t>
        </is>
      </c>
      <c r="B16" s="23">
        <f>IFERROR(SUMIF('Suivi Formations'!C3:C11,A16,'Suivi Formations'!I3:I11),0)</f>
        <v/>
      </c>
    </row>
    <row r="17">
      <c r="A17" s="24" t="inlineStr">
        <is>
          <t>Comptabilité</t>
        </is>
      </c>
      <c r="B17" s="25">
        <f>IFERROR(SUMIF('Suivi Formations'!C3:C11,A17,'Suivi Formations'!I3:I11),0)</f>
        <v/>
      </c>
    </row>
    <row r="18">
      <c r="A18" s="22" t="inlineStr">
        <is>
          <t>Marketing</t>
        </is>
      </c>
      <c r="B18" s="23">
        <f>IFERROR(SUMIF('Suivi Formations'!C3:C11,A18,'Suivi Formations'!I3:I11),0)</f>
        <v/>
      </c>
    </row>
    <row r="19">
      <c r="A19" s="24" t="inlineStr">
        <is>
          <t>Logistique</t>
        </is>
      </c>
      <c r="B19" s="25">
        <f>IFERROR(SUMIF('Suivi Formations'!C3:C11,A19,'Suivi Formations'!I3:I11),0)</f>
        <v/>
      </c>
    </row>
    <row r="20"/>
    <row r="21">
      <c r="A21" s="12" t="inlineStr">
        <is>
          <t>RÉPARTITION PAR STATUT</t>
        </is>
      </c>
    </row>
    <row r="22">
      <c r="A22" s="21" t="inlineStr">
        <is>
          <t>Statut</t>
        </is>
      </c>
      <c r="B22" s="21" t="inlineStr">
        <is>
          <t>Nombre</t>
        </is>
      </c>
    </row>
    <row r="23">
      <c r="A23" s="22" t="inlineStr">
        <is>
          <t>Planifiée</t>
        </is>
      </c>
      <c r="B23" s="26">
        <f>COUNTIF('Suivi Formations'!L3:L11,A23)</f>
        <v/>
      </c>
    </row>
    <row r="24">
      <c r="A24" s="24" t="inlineStr">
        <is>
          <t>En cours</t>
        </is>
      </c>
      <c r="B24" s="27">
        <f>COUNTIF('Suivi Formations'!L3:L11,A24)</f>
        <v/>
      </c>
    </row>
    <row r="25">
      <c r="A25" s="22" t="inlineStr">
        <is>
          <t>Terminée</t>
        </is>
      </c>
      <c r="B25" s="26">
        <f>COUNTIF('Suivi Formations'!L3:L11,A25)</f>
        <v/>
      </c>
    </row>
    <row r="26">
      <c r="A26" s="24" t="inlineStr">
        <is>
          <t>Annulée</t>
        </is>
      </c>
      <c r="B26" s="27">
        <f>COUNTIF('Suivi Formations'!L3:L11,A26)</f>
        <v/>
      </c>
    </row>
  </sheetData>
  <mergeCells count="4">
    <mergeCell ref="A1:H1"/>
    <mergeCell ref="A3:B3"/>
    <mergeCell ref="A12:B12"/>
    <mergeCell ref="A21:B2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</cols>
  <sheetData>
    <row r="1" ht="28" customHeight="1">
      <c r="A1" s="1" t="inlineStr">
        <is>
          <t>MODE D'EMPLOI DU CLASSEUR</t>
        </is>
      </c>
    </row>
    <row r="2"/>
    <row r="3" ht="30" customHeight="1">
      <c r="A3" s="28" t="inlineStr">
        <is>
          <t>Objectif du classeur</t>
        </is>
      </c>
      <c r="B3" s="29" t="inlineStr">
        <is>
          <t>Ce classeur permet de suivre l'ensemble des actions de formation professionnelle des salariés : planification, coûts, budgets, statuts et évaluations.</t>
        </is>
      </c>
      <c r="C3" s="30" t="n"/>
      <c r="D3" s="30" t="n"/>
      <c r="E3" s="30" t="n"/>
      <c r="F3" s="31" t="n"/>
    </row>
    <row r="4" ht="30" customHeight="1">
      <c r="B4" s="29" t="inlineStr"/>
      <c r="C4" s="30" t="n"/>
      <c r="D4" s="30" t="n"/>
      <c r="E4" s="30" t="n"/>
      <c r="F4" s="31" t="n"/>
    </row>
    <row r="5" ht="30" customHeight="1">
      <c r="A5" s="28" t="inlineStr">
        <is>
          <t>Feuille 'Suivi Formations'</t>
        </is>
      </c>
      <c r="B5" s="29" t="inlineStr">
        <is>
          <t>Contient la liste détaillée des formations : salarié, service, intitulé, organisme, dates, durée, coût réel, budget alloué et évaluation.</t>
        </is>
      </c>
      <c r="C5" s="30" t="n"/>
      <c r="D5" s="30" t="n"/>
      <c r="E5" s="30" t="n"/>
      <c r="F5" s="31" t="n"/>
    </row>
    <row r="6" ht="30" customHeight="1">
      <c r="A6" s="28" t="inlineStr">
        <is>
          <t>Colonne Coût (€)</t>
        </is>
      </c>
      <c r="B6" s="29" t="inlineStr">
        <is>
          <t>Saisir le coût réel de la formation (fond jaune = cellule modifiable).</t>
        </is>
      </c>
      <c r="C6" s="30" t="n"/>
      <c r="D6" s="30" t="n"/>
      <c r="E6" s="30" t="n"/>
      <c r="F6" s="31" t="n"/>
    </row>
    <row r="7" ht="30" customHeight="1">
      <c r="A7" s="28" t="inlineStr">
        <is>
          <t>Colonne Budget Alloué (€)</t>
        </is>
      </c>
      <c r="B7" s="29" t="inlineStr">
        <is>
          <t>Saisir le budget prévisionnel pour la formation (fond jaune = cellule modifiable).</t>
        </is>
      </c>
      <c r="C7" s="30" t="n"/>
      <c r="D7" s="30" t="n"/>
      <c r="E7" s="30" t="n"/>
      <c r="F7" s="31" t="n"/>
    </row>
    <row r="8" ht="30" customHeight="1">
      <c r="A8" s="28" t="inlineStr">
        <is>
          <t>Colonne Écart Budget (€)</t>
        </is>
      </c>
      <c r="B8" s="29" t="inlineStr">
        <is>
          <t>Calculé automatiquement (Budget - Coût). Vert si positif, rouge si négatif.</t>
        </is>
      </c>
      <c r="C8" s="30" t="n"/>
      <c r="D8" s="30" t="n"/>
      <c r="E8" s="30" t="n"/>
      <c r="F8" s="31" t="n"/>
    </row>
    <row r="9" ht="30" customHeight="1">
      <c r="A9" s="28" t="inlineStr">
        <is>
          <t>Colonne Statut</t>
        </is>
      </c>
      <c r="B9" s="29" t="inlineStr">
        <is>
          <t>Liste déroulante : Planifiée, En cours, Terminée, Annulée.</t>
        </is>
      </c>
      <c r="C9" s="30" t="n"/>
      <c r="D9" s="30" t="n"/>
      <c r="E9" s="30" t="n"/>
      <c r="F9" s="31" t="n"/>
    </row>
    <row r="10" ht="30" customHeight="1">
      <c r="A10" s="28" t="inlineStr">
        <is>
          <t>Colonne Évaluation (/5)</t>
        </is>
      </c>
      <c r="B10" s="29" t="inlineStr">
        <is>
          <t>Saisir une note entre 1 et 5. Une validation empêche toute valeur hors plage.</t>
        </is>
      </c>
      <c r="C10" s="30" t="n"/>
      <c r="D10" s="30" t="n"/>
      <c r="E10" s="30" t="n"/>
      <c r="F10" s="31" t="n"/>
    </row>
    <row r="11" ht="30" customHeight="1">
      <c r="A11" s="28" t="inlineStr">
        <is>
          <t>Colonne Appréciation</t>
        </is>
      </c>
      <c r="B11" s="29" t="inlineStr">
        <is>
          <t>Calculée automatiquement selon la note : Satisfaisant (&gt;=4), Correct (=3), À améliorer (&lt;3).</t>
        </is>
      </c>
      <c r="C11" s="30" t="n"/>
      <c r="D11" s="30" t="n"/>
      <c r="E11" s="30" t="n"/>
      <c r="F11" s="31" t="n"/>
    </row>
    <row r="12" ht="30" customHeight="1">
      <c r="B12" s="29" t="inlineStr"/>
      <c r="C12" s="30" t="n"/>
      <c r="D12" s="30" t="n"/>
      <c r="E12" s="30" t="n"/>
      <c r="F12" s="31" t="n"/>
    </row>
    <row r="13" ht="30" customHeight="1">
      <c r="A13" s="28" t="inlineStr">
        <is>
          <t>Feuille 'Tableau de Bord'</t>
        </is>
      </c>
      <c r="B13" s="29" t="inlineStr">
        <is>
          <t>Synthèse automatique : indicateurs clés, coût par service, répartition par statut, graphiques.</t>
        </is>
      </c>
      <c r="C13" s="30" t="n"/>
      <c r="D13" s="30" t="n"/>
      <c r="E13" s="30" t="n"/>
      <c r="F13" s="31" t="n"/>
    </row>
    <row r="14" ht="30" customHeight="1">
      <c r="A14" s="28" t="inlineStr">
        <is>
          <t>Graphique en barres</t>
        </is>
      </c>
      <c r="B14" s="29" t="inlineStr">
        <is>
          <t>Visualise le coût total des formations par service.</t>
        </is>
      </c>
      <c r="C14" s="30" t="n"/>
      <c r="D14" s="30" t="n"/>
      <c r="E14" s="30" t="n"/>
      <c r="F14" s="31" t="n"/>
    </row>
    <row r="15" ht="30" customHeight="1">
      <c r="A15" s="28" t="inlineStr">
        <is>
          <t>Graphique circulaire</t>
        </is>
      </c>
      <c r="B15" s="29" t="inlineStr">
        <is>
          <t>Visualise la répartition des formations selon leur statut.</t>
        </is>
      </c>
      <c r="C15" s="30" t="n"/>
      <c r="D15" s="30" t="n"/>
      <c r="E15" s="30" t="n"/>
      <c r="F15" s="31" t="n"/>
    </row>
    <row r="16" ht="30" customHeight="1">
      <c r="B16" s="29" t="inlineStr"/>
      <c r="C16" s="30" t="n"/>
      <c r="D16" s="30" t="n"/>
      <c r="E16" s="30" t="n"/>
      <c r="F16" s="31" t="n"/>
    </row>
    <row r="17" ht="30" customHeight="1">
      <c r="A17" s="28" t="inlineStr">
        <is>
          <t>Conseils d'utilisation</t>
        </is>
      </c>
      <c r="B17" s="29" t="inlineStr">
        <is>
          <t>Ajoutez de nouvelles lignes dans la feuille 'Suivi Formations' en respectant la structure existante ; les totaux et graphiques se mettront à jour automatiquement.</t>
        </is>
      </c>
      <c r="C17" s="30" t="n"/>
      <c r="D17" s="30" t="n"/>
      <c r="E17" s="30" t="n"/>
      <c r="F17" s="31" t="n"/>
    </row>
  </sheetData>
  <mergeCells count="16">
    <mergeCell ref="A1:F1"/>
    <mergeCell ref="B3:F3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2026-07-21T15:02:44Z</dcterms:created>
  <dcterms:modified xmlns:dcterms="http://purl.org/dc/terms/" xmlns:xsi="http://www.w3.org/2001/XMLSchema-instance" xsi:type="dcterms:W3CDTF">2026-07-21T15:02:44Z</dcterms:modified>
</cp:coreProperties>
</file>