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Activité" sheetId="1" state="visible" r:id="rId1"/>
    <sheet xmlns:r="http://schemas.openxmlformats.org/officeDocument/2006/relationships" name="Récap Collaborateur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FFFFFF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9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9" fontId="4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9" fontId="5" fillId="6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5" borderId="1" applyAlignment="1" pivotButton="0" quotePrefix="0" xfId="0">
      <alignment horizontal="left" vertical="center" wrapText="1"/>
    </xf>
    <xf numFmtId="0" fontId="2" fillId="6" borderId="0" pivotButton="0" quotePrefix="0" xfId="0"/>
    <xf numFmtId="0" fontId="3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.5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prévues vs réalisées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'Récap Collaborateurs'!C3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'Récap Collaborateurs'!$A$4:$A$13</f>
            </numRef>
          </cat>
          <val>
            <numRef>
              <f>'Récap Collaborateurs'!$C$4:$C$13</f>
            </numRef>
          </val>
        </ser>
        <ser>
          <idx val="1"/>
          <order val="1"/>
          <tx>
            <strRef>
              <f>'Récap Collaborateurs'!D3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'Récap Collaborateurs'!$A$4:$A$13</f>
            </numRef>
          </cat>
          <val>
            <numRef>
              <f>'Récap Collaborateurs'!$D$4:$D$13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tâches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bord'!K11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bord'!$J$12:$J$15</f>
            </numRef>
          </cat>
          <val>
            <numRef>
              <f>'Tableau de bord'!$K$12:$K$15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Avancement moyen par collaborateur</a:t>
            </a:r>
          </a:p>
        </rich>
      </tx>
    </title>
    <plotArea>
      <lineChart>
        <grouping val="standard"/>
        <ser>
          <idx val="0"/>
          <order val="0"/>
          <tx>
            <strRef>
              <f>'Récap Collaborateurs'!F3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'Récap Collaborateurs'!$A$4:$A$13</f>
            </numRef>
          </cat>
          <val>
            <numRef>
              <f>'Récap Collaborateurs'!$F$4:$F$13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Avancement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16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29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20" customWidth="1" min="4" max="4"/>
    <col width="22" customWidth="1" min="5" max="5"/>
    <col width="13" customWidth="1" min="6" max="6"/>
    <col width="11" customWidth="1" min="7" max="7"/>
    <col width="14" customWidth="1" min="8" max="8"/>
    <col width="15" customWidth="1" min="9" max="9"/>
    <col width="11" customWidth="1" min="10" max="10"/>
    <col width="14" customWidth="1" min="11" max="11"/>
    <col width="14" customWidth="1" min="12" max="12"/>
    <col width="22" customWidth="1" min="13" max="13"/>
  </cols>
  <sheetData>
    <row r="1" ht="26" customHeight="1">
      <c r="A1" s="1" t="inlineStr">
        <is>
          <t>SUIVI D'ACTIVITE - JUILLET 2026</t>
        </is>
      </c>
    </row>
    <row r="2"/>
    <row r="3" ht="30" customHeight="1">
      <c r="A3" s="2" t="inlineStr">
        <is>
          <t>ID</t>
        </is>
      </c>
      <c r="B3" s="2" t="inlineStr">
        <is>
          <t>Date</t>
        </is>
      </c>
      <c r="C3" s="2" t="inlineStr">
        <is>
          <t>Collaborateur</t>
        </is>
      </c>
      <c r="D3" s="2" t="inlineStr">
        <is>
          <t>Projet</t>
        </is>
      </c>
      <c r="E3" s="2" t="inlineStr">
        <is>
          <t>Tâche</t>
        </is>
      </c>
      <c r="F3" s="2" t="inlineStr">
        <is>
          <t>Statut</t>
        </is>
      </c>
      <c r="G3" s="2" t="inlineStr">
        <is>
          <t>Priorité</t>
        </is>
      </c>
      <c r="H3" s="2" t="inlineStr">
        <is>
          <t>Heures prévues</t>
        </is>
      </c>
      <c r="I3" s="2" t="inlineStr">
        <is>
          <t>Heures réalisées</t>
        </is>
      </c>
      <c r="J3" s="2" t="inlineStr">
        <is>
          <t>Écart (h)</t>
        </is>
      </c>
      <c r="K3" s="2" t="inlineStr">
        <is>
          <t>Avancement (%)</t>
        </is>
      </c>
      <c r="L3" s="2" t="inlineStr">
        <is>
          <t>Alerte</t>
        </is>
      </c>
      <c r="M3" s="2" t="inlineStr">
        <is>
          <t>Commentaire</t>
        </is>
      </c>
    </row>
    <row r="4">
      <c r="A4" s="3" t="n">
        <v>1</v>
      </c>
      <c r="B4" s="4" t="inlineStr">
        <is>
          <t>01/07/2026</t>
        </is>
      </c>
      <c r="C4" s="5" t="inlineStr">
        <is>
          <t>Camille Bernard</t>
        </is>
      </c>
      <c r="D4" s="5" t="inlineStr">
        <is>
          <t>Refonte site web</t>
        </is>
      </c>
      <c r="E4" s="5" t="inlineStr">
        <is>
          <t>Maquettes UX</t>
        </is>
      </c>
      <c r="F4" s="3" t="inlineStr">
        <is>
          <t>Terminé</t>
        </is>
      </c>
      <c r="G4" s="3" t="inlineStr">
        <is>
          <t>Haute</t>
        </is>
      </c>
      <c r="H4" s="6" t="n">
        <v>20</v>
      </c>
      <c r="I4" s="6" t="n">
        <v>19</v>
      </c>
      <c r="J4" s="3">
        <f>H4-I4</f>
        <v/>
      </c>
      <c r="K4" s="7" t="n">
        <v>1</v>
      </c>
      <c r="L4" s="3">
        <f>IF(J4&gt;4,"Retard élevé",IF(J4&gt;0,"Attention","OK"))</f>
        <v/>
      </c>
      <c r="M4" s="5" t="inlineStr"/>
    </row>
    <row r="5">
      <c r="A5" s="8" t="n">
        <v>2</v>
      </c>
      <c r="B5" s="9" t="inlineStr">
        <is>
          <t>03/07/2026</t>
        </is>
      </c>
      <c r="C5" s="10" t="inlineStr">
        <is>
          <t>Julien Petit</t>
        </is>
      </c>
      <c r="D5" s="10" t="inlineStr">
        <is>
          <t>Migration ERP</t>
        </is>
      </c>
      <c r="E5" s="10" t="inlineStr">
        <is>
          <t>Analyse des besoins</t>
        </is>
      </c>
      <c r="F5" s="8" t="inlineStr">
        <is>
          <t>Terminé</t>
        </is>
      </c>
      <c r="G5" s="8" t="inlineStr">
        <is>
          <t>Haute</t>
        </is>
      </c>
      <c r="H5" s="6" t="n">
        <v>15</v>
      </c>
      <c r="I5" s="6" t="n">
        <v>16</v>
      </c>
      <c r="J5" s="8">
        <f>H5-I5</f>
        <v/>
      </c>
      <c r="K5" s="11" t="n">
        <v>1</v>
      </c>
      <c r="L5" s="8">
        <f>IF(J5&gt;4,"Retard élevé",IF(J5&gt;0,"Attention","OK"))</f>
        <v/>
      </c>
      <c r="M5" s="10" t="inlineStr"/>
    </row>
    <row r="6">
      <c r="A6" s="3" t="n">
        <v>3</v>
      </c>
      <c r="B6" s="4" t="inlineStr">
        <is>
          <t>05/07/2026</t>
        </is>
      </c>
      <c r="C6" s="5" t="inlineStr">
        <is>
          <t>Léa Moreau</t>
        </is>
      </c>
      <c r="D6" s="5" t="inlineStr">
        <is>
          <t>Campagne marketing</t>
        </is>
      </c>
      <c r="E6" s="5" t="inlineStr">
        <is>
          <t>Création visuels</t>
        </is>
      </c>
      <c r="F6" s="3" t="inlineStr">
        <is>
          <t>En cours</t>
        </is>
      </c>
      <c r="G6" s="3" t="inlineStr">
        <is>
          <t>Moyenne</t>
        </is>
      </c>
      <c r="H6" s="6" t="n">
        <v>12</v>
      </c>
      <c r="I6" s="6" t="n">
        <v>8</v>
      </c>
      <c r="J6" s="3">
        <f>H6-I6</f>
        <v/>
      </c>
      <c r="K6" s="7" t="n">
        <v>0.65</v>
      </c>
      <c r="L6" s="3">
        <f>IF(J6&gt;4,"Retard élevé",IF(J6&gt;0,"Attention","OK"))</f>
        <v/>
      </c>
      <c r="M6" s="5" t="inlineStr"/>
    </row>
    <row r="7">
      <c r="A7" s="8" t="n">
        <v>4</v>
      </c>
      <c r="B7" s="9" t="inlineStr">
        <is>
          <t>07/07/2026</t>
        </is>
      </c>
      <c r="C7" s="10" t="inlineStr">
        <is>
          <t>Thomas Rousseau</t>
        </is>
      </c>
      <c r="D7" s="10" t="inlineStr">
        <is>
          <t>Refonte site web</t>
        </is>
      </c>
      <c r="E7" s="10" t="inlineStr">
        <is>
          <t>Intégration front-end</t>
        </is>
      </c>
      <c r="F7" s="8" t="inlineStr">
        <is>
          <t>En cours</t>
        </is>
      </c>
      <c r="G7" s="8" t="inlineStr">
        <is>
          <t>Haute</t>
        </is>
      </c>
      <c r="H7" s="6" t="n">
        <v>30</v>
      </c>
      <c r="I7" s="6" t="n">
        <v>22</v>
      </c>
      <c r="J7" s="8">
        <f>H7-I7</f>
        <v/>
      </c>
      <c r="K7" s="11" t="n">
        <v>0.7</v>
      </c>
      <c r="L7" s="8">
        <f>IF(J7&gt;4,"Retard élevé",IF(J7&gt;0,"Attention","OK"))</f>
        <v/>
      </c>
      <c r="M7" s="10" t="inlineStr"/>
    </row>
    <row r="8">
      <c r="A8" s="3" t="n">
        <v>5</v>
      </c>
      <c r="B8" s="4" t="inlineStr">
        <is>
          <t>08/07/2026</t>
        </is>
      </c>
      <c r="C8" s="5" t="inlineStr">
        <is>
          <t>Chloé Fontaine</t>
        </is>
      </c>
      <c r="D8" s="5" t="inlineStr">
        <is>
          <t>Support client</t>
        </is>
      </c>
      <c r="E8" s="5" t="inlineStr">
        <is>
          <t>Traitement tickets</t>
        </is>
      </c>
      <c r="F8" s="3" t="inlineStr">
        <is>
          <t>En cours</t>
        </is>
      </c>
      <c r="G8" s="3" t="inlineStr">
        <is>
          <t>Basse</t>
        </is>
      </c>
      <c r="H8" s="6" t="n">
        <v>10</v>
      </c>
      <c r="I8" s="6" t="n">
        <v>9</v>
      </c>
      <c r="J8" s="3">
        <f>H8-I8</f>
        <v/>
      </c>
      <c r="K8" s="7" t="n">
        <v>0.9</v>
      </c>
      <c r="L8" s="3">
        <f>IF(J8&gt;4,"Retard élevé",IF(J8&gt;0,"Attention","OK"))</f>
        <v/>
      </c>
      <c r="M8" s="5" t="inlineStr"/>
    </row>
    <row r="9">
      <c r="A9" s="8" t="n">
        <v>6</v>
      </c>
      <c r="B9" s="9" t="inlineStr">
        <is>
          <t>10/07/2026</t>
        </is>
      </c>
      <c r="C9" s="10" t="inlineStr">
        <is>
          <t>Nicolas Girard</t>
        </is>
      </c>
      <c r="D9" s="10" t="inlineStr">
        <is>
          <t>Migration ERP</t>
        </is>
      </c>
      <c r="E9" s="10" t="inlineStr">
        <is>
          <t>Tests unitaires</t>
        </is>
      </c>
      <c r="F9" s="8" t="inlineStr">
        <is>
          <t>En retard</t>
        </is>
      </c>
      <c r="G9" s="8" t="inlineStr">
        <is>
          <t>Haute</t>
        </is>
      </c>
      <c r="H9" s="6" t="n">
        <v>18</v>
      </c>
      <c r="I9" s="6" t="n">
        <v>6</v>
      </c>
      <c r="J9" s="8">
        <f>H9-I9</f>
        <v/>
      </c>
      <c r="K9" s="11" t="n">
        <v>0.25</v>
      </c>
      <c r="L9" s="8">
        <f>IF(J9&gt;4,"Retard élevé",IF(J9&gt;0,"Attention","OK"))</f>
        <v/>
      </c>
      <c r="M9" s="10" t="inlineStr"/>
    </row>
    <row r="10">
      <c r="A10" s="3" t="n">
        <v>7</v>
      </c>
      <c r="B10" s="4" t="inlineStr">
        <is>
          <t>11/07/2026</t>
        </is>
      </c>
      <c r="C10" s="5" t="inlineStr">
        <is>
          <t>Manon Lefebvre</t>
        </is>
      </c>
      <c r="D10" s="5" t="inlineStr">
        <is>
          <t>Campagne marketing</t>
        </is>
      </c>
      <c r="E10" s="5" t="inlineStr">
        <is>
          <t>Plan média</t>
        </is>
      </c>
      <c r="F10" s="3" t="inlineStr">
        <is>
          <t>Non démarré</t>
        </is>
      </c>
      <c r="G10" s="3" t="inlineStr">
        <is>
          <t>Moyenne</t>
        </is>
      </c>
      <c r="H10" s="6" t="n">
        <v>8</v>
      </c>
      <c r="I10" s="6" t="n">
        <v>0</v>
      </c>
      <c r="J10" s="3">
        <f>H10-I10</f>
        <v/>
      </c>
      <c r="K10" s="7" t="n">
        <v>0</v>
      </c>
      <c r="L10" s="3">
        <f>IF(J10&gt;4,"Retard élevé",IF(J10&gt;0,"Attention","OK"))</f>
        <v/>
      </c>
      <c r="M10" s="5" t="inlineStr"/>
    </row>
    <row r="11">
      <c r="A11" s="8" t="n">
        <v>8</v>
      </c>
      <c r="B11" s="9" t="inlineStr">
        <is>
          <t>13/07/2026</t>
        </is>
      </c>
      <c r="C11" s="10" t="inlineStr">
        <is>
          <t>Antoine Dubois</t>
        </is>
      </c>
      <c r="D11" s="10" t="inlineStr">
        <is>
          <t>Audit qualité</t>
        </is>
      </c>
      <c r="E11" s="10" t="inlineStr">
        <is>
          <t>Contrôle process Lyon</t>
        </is>
      </c>
      <c r="F11" s="8" t="inlineStr">
        <is>
          <t>Terminé</t>
        </is>
      </c>
      <c r="G11" s="8" t="inlineStr">
        <is>
          <t>Moyenne</t>
        </is>
      </c>
      <c r="H11" s="6" t="n">
        <v>14</v>
      </c>
      <c r="I11" s="6" t="n">
        <v>13</v>
      </c>
      <c r="J11" s="8">
        <f>H11-I11</f>
        <v/>
      </c>
      <c r="K11" s="11" t="n">
        <v>1</v>
      </c>
      <c r="L11" s="8">
        <f>IF(J11&gt;4,"Retard élevé",IF(J11&gt;0,"Attention","OK"))</f>
        <v/>
      </c>
      <c r="M11" s="10" t="inlineStr"/>
    </row>
    <row r="12">
      <c r="A12" s="3" t="n">
        <v>9</v>
      </c>
      <c r="B12" s="4" t="inlineStr">
        <is>
          <t>15/07/2026</t>
        </is>
      </c>
      <c r="C12" s="5" t="inlineStr">
        <is>
          <t>Sarah Lambert</t>
        </is>
      </c>
      <c r="D12" s="5" t="inlineStr">
        <is>
          <t>Support client</t>
        </is>
      </c>
      <c r="E12" s="5" t="inlineStr">
        <is>
          <t>Formation Bordeaux</t>
        </is>
      </c>
      <c r="F12" s="3" t="inlineStr">
        <is>
          <t>En cours</t>
        </is>
      </c>
      <c r="G12" s="3" t="inlineStr">
        <is>
          <t>Basse</t>
        </is>
      </c>
      <c r="H12" s="6" t="n">
        <v>9</v>
      </c>
      <c r="I12" s="6" t="n">
        <v>5</v>
      </c>
      <c r="J12" s="3">
        <f>H12-I12</f>
        <v/>
      </c>
      <c r="K12" s="7" t="n">
        <v>0.55</v>
      </c>
      <c r="L12" s="3">
        <f>IF(J12&gt;4,"Retard élevé",IF(J12&gt;0,"Attention","OK"))</f>
        <v/>
      </c>
      <c r="M12" s="5" t="inlineStr"/>
    </row>
    <row r="13">
      <c r="A13" s="8" t="n">
        <v>10</v>
      </c>
      <c r="B13" s="9" t="inlineStr">
        <is>
          <t>17/07/2026</t>
        </is>
      </c>
      <c r="C13" s="10" t="inlineStr">
        <is>
          <t>Maxime Robin</t>
        </is>
      </c>
      <c r="D13" s="10" t="inlineStr">
        <is>
          <t>Audit qualité</t>
        </is>
      </c>
      <c r="E13" s="10" t="inlineStr">
        <is>
          <t>Rapport final Toulouse</t>
        </is>
      </c>
      <c r="F13" s="8" t="inlineStr">
        <is>
          <t>En cours</t>
        </is>
      </c>
      <c r="G13" s="8" t="inlineStr">
        <is>
          <t>Haute</t>
        </is>
      </c>
      <c r="H13" s="6" t="n">
        <v>16</v>
      </c>
      <c r="I13" s="6" t="n">
        <v>10</v>
      </c>
      <c r="J13" s="8">
        <f>H13-I13</f>
        <v/>
      </c>
      <c r="K13" s="11" t="n">
        <v>0.62</v>
      </c>
      <c r="L13" s="8">
        <f>IF(J13&gt;4,"Retard élevé",IF(J13&gt;0,"Attention","OK"))</f>
        <v/>
      </c>
      <c r="M13" s="10" t="inlineStr"/>
    </row>
    <row r="14">
      <c r="G14" s="12" t="inlineStr">
        <is>
          <t>TOTAL / MOYENNE</t>
        </is>
      </c>
      <c r="H14" s="13">
        <f>SUM(H4:H13)</f>
        <v/>
      </c>
      <c r="I14" s="13">
        <f>SUM(I4:I13)</f>
        <v/>
      </c>
      <c r="J14" s="13">
        <f>SUM(J4:J13)</f>
        <v/>
      </c>
      <c r="K14" s="14">
        <f>AVERAGE(K4:K13)</f>
        <v/>
      </c>
      <c r="L14" s="13" t="n"/>
      <c r="M14" s="13" t="n"/>
    </row>
  </sheetData>
  <mergeCells count="1">
    <mergeCell ref="A1:M1"/>
  </mergeCells>
  <conditionalFormatting sqref="L4:L13">
    <cfRule type="expression" priority="1" dxfId="0" stopIfTrue="1">
      <formula>L4="Retard élevé"</formula>
    </cfRule>
    <cfRule type="expression" priority="2" dxfId="1" stopIfTrue="1">
      <formula>L4="OK"</formula>
    </cfRule>
  </conditionalFormatting>
  <conditionalFormatting sqref="K4:K13">
    <cfRule type="cellIs" priority="3" operator="lessThan" dxfId="2">
      <formula>0.5</formula>
    </cfRule>
  </conditionalFormatting>
  <dataValidations count="2">
    <dataValidation sqref="F4:F13" showErrorMessage="1" showInputMessage="1" allowBlank="1" type="list">
      <formula1>"Terminé,En cours,En retard,Non démarré"</formula1>
    </dataValidation>
    <dataValidation sqref="G4:G13" showErrorMessage="1" showInputMessage="1" allowBlank="1" type="list">
      <formula1>"Haute,Moyenne,Basse"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5" customWidth="1" min="3" max="3"/>
    <col width="16" customWidth="1" min="4" max="4"/>
    <col width="15" customWidth="1" min="5" max="5"/>
    <col width="20" customWidth="1" min="6" max="6"/>
    <col width="16" customWidth="1" min="7" max="7"/>
  </cols>
  <sheetData>
    <row r="1" ht="26" customHeight="1">
      <c r="A1" s="15" t="inlineStr">
        <is>
          <t>RECAPITULATIF PAR COLLABORATEUR</t>
        </is>
      </c>
    </row>
    <row r="2"/>
    <row r="3" ht="30" customHeight="1">
      <c r="A3" s="2" t="inlineStr">
        <is>
          <t>Collaborateur</t>
        </is>
      </c>
      <c r="B3" s="2" t="inlineStr">
        <is>
          <t>Nb tâches</t>
        </is>
      </c>
      <c r="C3" s="2" t="inlineStr">
        <is>
          <t>Heures prévues</t>
        </is>
      </c>
      <c r="D3" s="2" t="inlineStr">
        <is>
          <t>Heures réalisées</t>
        </is>
      </c>
      <c r="E3" s="2" t="inlineStr">
        <is>
          <t>Écart total (h)</t>
        </is>
      </c>
      <c r="F3" s="2" t="inlineStr">
        <is>
          <t>Avancement moyen (%)</t>
        </is>
      </c>
      <c r="G3" s="2" t="inlineStr">
        <is>
          <t>Statut global</t>
        </is>
      </c>
    </row>
    <row r="4">
      <c r="A4" s="5" t="inlineStr">
        <is>
          <t>Antoine Dubois</t>
        </is>
      </c>
      <c r="B4" s="3">
        <f>COUNTIF('Suivi Activité'!C4:C13,A4)</f>
        <v/>
      </c>
      <c r="C4" s="3">
        <f>SUMIF('Suivi Activité'!C4:C13,A4,'Suivi Activité'!H4:H13)</f>
        <v/>
      </c>
      <c r="D4" s="3">
        <f>SUMIF('Suivi Activité'!C4:C13,A4,'Suivi Activité'!I4:I13)</f>
        <v/>
      </c>
      <c r="E4" s="3">
        <f>C4-D4</f>
        <v/>
      </c>
      <c r="F4" s="7">
        <f>IFERROR(AVERAGEIF('Suivi Activité'!C4:C13,A4,'Suivi Activité'!K4:K13),0)</f>
        <v/>
      </c>
      <c r="G4" s="3">
        <f>IF(F4&gt;=0.8,"Bon rythme",IF(F4&gt;=0.5,"A surveiller","Critique"))</f>
        <v/>
      </c>
    </row>
    <row r="5">
      <c r="A5" s="10" t="inlineStr">
        <is>
          <t>Camille Bernard</t>
        </is>
      </c>
      <c r="B5" s="8">
        <f>COUNTIF('Suivi Activité'!C4:C13,A5)</f>
        <v/>
      </c>
      <c r="C5" s="8">
        <f>SUMIF('Suivi Activité'!C4:C13,A5,'Suivi Activité'!H4:H13)</f>
        <v/>
      </c>
      <c r="D5" s="8">
        <f>SUMIF('Suivi Activité'!C4:C13,A5,'Suivi Activité'!I4:I13)</f>
        <v/>
      </c>
      <c r="E5" s="8">
        <f>C5-D5</f>
        <v/>
      </c>
      <c r="F5" s="11">
        <f>IFERROR(AVERAGEIF('Suivi Activité'!C4:C13,A5,'Suivi Activité'!K4:K13),0)</f>
        <v/>
      </c>
      <c r="G5" s="8">
        <f>IF(F5&gt;=0.8,"Bon rythme",IF(F5&gt;=0.5,"A surveiller","Critique"))</f>
        <v/>
      </c>
    </row>
    <row r="6">
      <c r="A6" s="5" t="inlineStr">
        <is>
          <t>Chloé Fontaine</t>
        </is>
      </c>
      <c r="B6" s="3">
        <f>COUNTIF('Suivi Activité'!C4:C13,A6)</f>
        <v/>
      </c>
      <c r="C6" s="3">
        <f>SUMIF('Suivi Activité'!C4:C13,A6,'Suivi Activité'!H4:H13)</f>
        <v/>
      </c>
      <c r="D6" s="3">
        <f>SUMIF('Suivi Activité'!C4:C13,A6,'Suivi Activité'!I4:I13)</f>
        <v/>
      </c>
      <c r="E6" s="3">
        <f>C6-D6</f>
        <v/>
      </c>
      <c r="F6" s="7">
        <f>IFERROR(AVERAGEIF('Suivi Activité'!C4:C13,A6,'Suivi Activité'!K4:K13),0)</f>
        <v/>
      </c>
      <c r="G6" s="3">
        <f>IF(F6&gt;=0.8,"Bon rythme",IF(F6&gt;=0.5,"A surveiller","Critique"))</f>
        <v/>
      </c>
    </row>
    <row r="7">
      <c r="A7" s="10" t="inlineStr">
        <is>
          <t>Julien Petit</t>
        </is>
      </c>
      <c r="B7" s="8">
        <f>COUNTIF('Suivi Activité'!C4:C13,A7)</f>
        <v/>
      </c>
      <c r="C7" s="8">
        <f>SUMIF('Suivi Activité'!C4:C13,A7,'Suivi Activité'!H4:H13)</f>
        <v/>
      </c>
      <c r="D7" s="8">
        <f>SUMIF('Suivi Activité'!C4:C13,A7,'Suivi Activité'!I4:I13)</f>
        <v/>
      </c>
      <c r="E7" s="8">
        <f>C7-D7</f>
        <v/>
      </c>
      <c r="F7" s="11">
        <f>IFERROR(AVERAGEIF('Suivi Activité'!C4:C13,A7,'Suivi Activité'!K4:K13),0)</f>
        <v/>
      </c>
      <c r="G7" s="8">
        <f>IF(F7&gt;=0.8,"Bon rythme",IF(F7&gt;=0.5,"A surveiller","Critique"))</f>
        <v/>
      </c>
    </row>
    <row r="8">
      <c r="A8" s="5" t="inlineStr">
        <is>
          <t>Léa Moreau</t>
        </is>
      </c>
      <c r="B8" s="3">
        <f>COUNTIF('Suivi Activité'!C4:C13,A8)</f>
        <v/>
      </c>
      <c r="C8" s="3">
        <f>SUMIF('Suivi Activité'!C4:C13,A8,'Suivi Activité'!H4:H13)</f>
        <v/>
      </c>
      <c r="D8" s="3">
        <f>SUMIF('Suivi Activité'!C4:C13,A8,'Suivi Activité'!I4:I13)</f>
        <v/>
      </c>
      <c r="E8" s="3">
        <f>C8-D8</f>
        <v/>
      </c>
      <c r="F8" s="7">
        <f>IFERROR(AVERAGEIF('Suivi Activité'!C4:C13,A8,'Suivi Activité'!K4:K13),0)</f>
        <v/>
      </c>
      <c r="G8" s="3">
        <f>IF(F8&gt;=0.8,"Bon rythme",IF(F8&gt;=0.5,"A surveiller","Critique"))</f>
        <v/>
      </c>
    </row>
    <row r="9">
      <c r="A9" s="10" t="inlineStr">
        <is>
          <t>Manon Lefebvre</t>
        </is>
      </c>
      <c r="B9" s="8">
        <f>COUNTIF('Suivi Activité'!C4:C13,A9)</f>
        <v/>
      </c>
      <c r="C9" s="8">
        <f>SUMIF('Suivi Activité'!C4:C13,A9,'Suivi Activité'!H4:H13)</f>
        <v/>
      </c>
      <c r="D9" s="8">
        <f>SUMIF('Suivi Activité'!C4:C13,A9,'Suivi Activité'!I4:I13)</f>
        <v/>
      </c>
      <c r="E9" s="8">
        <f>C9-D9</f>
        <v/>
      </c>
      <c r="F9" s="11">
        <f>IFERROR(AVERAGEIF('Suivi Activité'!C4:C13,A9,'Suivi Activité'!K4:K13),0)</f>
        <v/>
      </c>
      <c r="G9" s="8">
        <f>IF(F9&gt;=0.8,"Bon rythme",IF(F9&gt;=0.5,"A surveiller","Critique"))</f>
        <v/>
      </c>
    </row>
    <row r="10">
      <c r="A10" s="5" t="inlineStr">
        <is>
          <t>Maxime Robin</t>
        </is>
      </c>
      <c r="B10" s="3">
        <f>COUNTIF('Suivi Activité'!C4:C13,A10)</f>
        <v/>
      </c>
      <c r="C10" s="3">
        <f>SUMIF('Suivi Activité'!C4:C13,A10,'Suivi Activité'!H4:H13)</f>
        <v/>
      </c>
      <c r="D10" s="3">
        <f>SUMIF('Suivi Activité'!C4:C13,A10,'Suivi Activité'!I4:I13)</f>
        <v/>
      </c>
      <c r="E10" s="3">
        <f>C10-D10</f>
        <v/>
      </c>
      <c r="F10" s="7">
        <f>IFERROR(AVERAGEIF('Suivi Activité'!C4:C13,A10,'Suivi Activité'!K4:K13),0)</f>
        <v/>
      </c>
      <c r="G10" s="3">
        <f>IF(F10&gt;=0.8,"Bon rythme",IF(F10&gt;=0.5,"A surveiller","Critique"))</f>
        <v/>
      </c>
    </row>
    <row r="11">
      <c r="A11" s="10" t="inlineStr">
        <is>
          <t>Nicolas Girard</t>
        </is>
      </c>
      <c r="B11" s="8">
        <f>COUNTIF('Suivi Activité'!C4:C13,A11)</f>
        <v/>
      </c>
      <c r="C11" s="8">
        <f>SUMIF('Suivi Activité'!C4:C13,A11,'Suivi Activité'!H4:H13)</f>
        <v/>
      </c>
      <c r="D11" s="8">
        <f>SUMIF('Suivi Activité'!C4:C13,A11,'Suivi Activité'!I4:I13)</f>
        <v/>
      </c>
      <c r="E11" s="8">
        <f>C11-D11</f>
        <v/>
      </c>
      <c r="F11" s="11">
        <f>IFERROR(AVERAGEIF('Suivi Activité'!C4:C13,A11,'Suivi Activité'!K4:K13),0)</f>
        <v/>
      </c>
      <c r="G11" s="8">
        <f>IF(F11&gt;=0.8,"Bon rythme",IF(F11&gt;=0.5,"A surveiller","Critique"))</f>
        <v/>
      </c>
    </row>
    <row r="12">
      <c r="A12" s="5" t="inlineStr">
        <is>
          <t>Sarah Lambert</t>
        </is>
      </c>
      <c r="B12" s="3">
        <f>COUNTIF('Suivi Activité'!C4:C13,A12)</f>
        <v/>
      </c>
      <c r="C12" s="3">
        <f>SUMIF('Suivi Activité'!C4:C13,A12,'Suivi Activité'!H4:H13)</f>
        <v/>
      </c>
      <c r="D12" s="3">
        <f>SUMIF('Suivi Activité'!C4:C13,A12,'Suivi Activité'!I4:I13)</f>
        <v/>
      </c>
      <c r="E12" s="3">
        <f>C12-D12</f>
        <v/>
      </c>
      <c r="F12" s="7">
        <f>IFERROR(AVERAGEIF('Suivi Activité'!C4:C13,A12,'Suivi Activité'!K4:K13),0)</f>
        <v/>
      </c>
      <c r="G12" s="3">
        <f>IF(F12&gt;=0.8,"Bon rythme",IF(F12&gt;=0.5,"A surveiller","Critique"))</f>
        <v/>
      </c>
    </row>
    <row r="13">
      <c r="A13" s="10" t="inlineStr">
        <is>
          <t>Thomas Rousseau</t>
        </is>
      </c>
      <c r="B13" s="8">
        <f>COUNTIF('Suivi Activité'!C4:C13,A13)</f>
        <v/>
      </c>
      <c r="C13" s="8">
        <f>SUMIF('Suivi Activité'!C4:C13,A13,'Suivi Activité'!H4:H13)</f>
        <v/>
      </c>
      <c r="D13" s="8">
        <f>SUMIF('Suivi Activité'!C4:C13,A13,'Suivi Activité'!I4:I13)</f>
        <v/>
      </c>
      <c r="E13" s="8">
        <f>C13-D13</f>
        <v/>
      </c>
      <c r="F13" s="11">
        <f>IFERROR(AVERAGEIF('Suivi Activité'!C4:C13,A13,'Suivi Activité'!K4:K13),0)</f>
        <v/>
      </c>
      <c r="G13" s="8">
        <f>IF(F13&gt;=0.8,"Bon rythme",IF(F13&gt;=0.5,"A surveiller","Critique"))</f>
        <v/>
      </c>
    </row>
    <row r="14">
      <c r="A14" s="12" t="inlineStr">
        <is>
          <t>TOTAL / MOYENNE</t>
        </is>
      </c>
      <c r="B14" s="12">
        <f>SUM(B4:B13)</f>
        <v/>
      </c>
      <c r="C14" s="12">
        <f>SUM(C4:C13)</f>
        <v/>
      </c>
      <c r="D14" s="12">
        <f>SUM(D4:D13)</f>
        <v/>
      </c>
      <c r="E14" s="12">
        <f>SUM(E4:E13)</f>
        <v/>
      </c>
      <c r="F14" s="16">
        <f>AVERAGE(F4:F13)</f>
        <v/>
      </c>
      <c r="G14" s="12" t="n"/>
    </row>
  </sheetData>
  <mergeCells count="1">
    <mergeCell ref="A1:G1"/>
  </mergeCells>
  <conditionalFormatting sqref="G4:G13">
    <cfRule type="expression" priority="1" dxfId="0" stopIfTrue="1">
      <formula>G4="Critique"</formula>
    </cfRule>
    <cfRule type="expression" priority="2" dxfId="1" stopIfTrue="1">
      <formula>G4="Bon rythme"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6" customHeight="1">
      <c r="A1" s="15" t="inlineStr">
        <is>
          <t>TABLEAU DE BORD - ACTIVITE</t>
        </is>
      </c>
    </row>
    <row r="2"/>
    <row r="3">
      <c r="A3" s="17" t="inlineStr">
        <is>
          <t>INDICATEURS CLES</t>
        </is>
      </c>
    </row>
    <row r="4">
      <c r="A4" s="19" t="inlineStr">
        <is>
          <t>Nombre total de tâches</t>
        </is>
      </c>
      <c r="B4" s="20" t="n"/>
      <c r="C4" s="20" t="n"/>
      <c r="D4" s="20" t="n"/>
      <c r="E4" s="20" t="n"/>
      <c r="F4" s="21" t="n"/>
    </row>
    <row r="5">
      <c r="A5" s="22" t="inlineStr">
        <is>
          <t>Total heures prévues</t>
        </is>
      </c>
      <c r="B5" s="20" t="n"/>
      <c r="C5" s="20" t="n"/>
      <c r="D5" s="20" t="n"/>
      <c r="E5" s="20" t="n"/>
      <c r="F5" s="21" t="n"/>
    </row>
    <row r="6">
      <c r="A6" s="19" t="inlineStr">
        <is>
          <t>Total heures réalisées</t>
        </is>
      </c>
      <c r="B6" s="20" t="n"/>
      <c r="C6" s="20" t="n"/>
      <c r="D6" s="20" t="n"/>
      <c r="E6" s="20" t="n"/>
      <c r="F6" s="21" t="n"/>
    </row>
    <row r="7">
      <c r="A7" s="22" t="inlineStr">
        <is>
          <t>Écart total (h)</t>
        </is>
      </c>
      <c r="B7" s="20" t="n"/>
      <c r="C7" s="20" t="n"/>
      <c r="D7" s="20" t="n"/>
      <c r="E7" s="20" t="n"/>
      <c r="F7" s="21" t="n"/>
    </row>
    <row r="8">
      <c r="A8" s="19" t="inlineStr">
        <is>
          <t>Avancement moyen global (%)</t>
        </is>
      </c>
      <c r="B8" s="20" t="n"/>
      <c r="C8" s="20" t="n"/>
      <c r="D8" s="20" t="n"/>
      <c r="E8" s="20" t="n"/>
      <c r="F8" s="21" t="n"/>
    </row>
    <row r="9">
      <c r="A9" s="22" t="inlineStr">
        <is>
          <t>Tâches en retard</t>
        </is>
      </c>
      <c r="B9" s="20" t="n"/>
      <c r="C9" s="20" t="n"/>
      <c r="D9" s="20" t="n"/>
      <c r="E9" s="20" t="n"/>
      <c r="F9" s="21" t="n"/>
    </row>
    <row r="10"/>
    <row r="11">
      <c r="J11" s="23" t="inlineStr">
        <is>
          <t>Répartition par statut</t>
        </is>
      </c>
    </row>
    <row r="12">
      <c r="J12" s="24" t="inlineStr">
        <is>
          <t>Terminé</t>
        </is>
      </c>
      <c r="K12" s="25">
        <f>COUNTIF('Suivi Activité'!F4:F13,J12)</f>
        <v/>
      </c>
    </row>
    <row r="13">
      <c r="J13" s="26" t="inlineStr">
        <is>
          <t>En cours</t>
        </is>
      </c>
      <c r="K13" s="27">
        <f>COUNTIF('Suivi Activité'!F4:F13,J13)</f>
        <v/>
      </c>
    </row>
    <row r="14">
      <c r="J14" s="24" t="inlineStr">
        <is>
          <t>En retard</t>
        </is>
      </c>
      <c r="K14" s="25">
        <f>COUNTIF('Suivi Activité'!F4:F13,J14)</f>
        <v/>
      </c>
    </row>
    <row r="15">
      <c r="J15" s="26" t="inlineStr">
        <is>
          <t>Non démarré</t>
        </is>
      </c>
      <c r="K15" s="27">
        <f>COUNTIF('Suivi Activité'!F4:F13,J15)</f>
        <v/>
      </c>
    </row>
  </sheetData>
  <mergeCells count="9">
    <mergeCell ref="A1:H1"/>
    <mergeCell ref="A3:B3"/>
    <mergeCell ref="A4:F4"/>
    <mergeCell ref="A5:F5"/>
    <mergeCell ref="A6:F6"/>
    <mergeCell ref="A7:F7"/>
    <mergeCell ref="A8:F8"/>
    <mergeCell ref="A9:F9"/>
    <mergeCell ref="J11:K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6" customHeight="1">
      <c r="A1" s="15" t="inlineStr">
        <is>
          <t>MODE D'EMPLOI</t>
        </is>
      </c>
    </row>
    <row r="2"/>
    <row r="3" ht="22" customHeight="1">
      <c r="A3" s="2" t="inlineStr">
        <is>
          <t>Rubrique</t>
        </is>
      </c>
      <c r="B3" s="2" t="inlineStr">
        <is>
          <t>Explication</t>
        </is>
      </c>
    </row>
    <row r="4" ht="34" customHeight="1">
      <c r="A4" s="19" t="inlineStr">
        <is>
          <t>Objectif du fichier</t>
        </is>
      </c>
      <c r="B4" s="5" t="inlineStr">
        <is>
          <t>Ce classeur permet de suivre l'activité d'une équipe : tâches, temps passé, avancement et alertes sur les retards.</t>
        </is>
      </c>
    </row>
    <row r="5" ht="34" customHeight="1">
      <c r="A5" s="22" t="inlineStr">
        <is>
          <t>Feuille 'Suivi Activité'</t>
        </is>
      </c>
      <c r="B5" s="10" t="inlineStr">
        <is>
          <t>Saisir chaque tâche : date, collaborateur, projet, statut, priorité, heures prévues/réalisées. Les colonnes Écart, Avancement et Alerte sont calculées automatiquement.</t>
        </is>
      </c>
    </row>
    <row r="6" ht="34" customHeight="1">
      <c r="A6" s="19" t="inlineStr">
        <is>
          <t>Colonne Heures prévues / réalisées</t>
        </is>
      </c>
      <c r="B6" s="5" t="inlineStr">
        <is>
          <t>Cellules jaunes = à saisir manuellement pour chaque tâche.</t>
        </is>
      </c>
    </row>
    <row r="7" ht="34" customHeight="1">
      <c r="A7" s="22" t="inlineStr">
        <is>
          <t>Colonne Écart (h)</t>
        </is>
      </c>
      <c r="B7" s="10" t="inlineStr">
        <is>
          <t>Formule =Heures prévues - Heures réalisées. Un écart positif signale un retard potentiel.</t>
        </is>
      </c>
    </row>
    <row r="8" ht="34" customHeight="1">
      <c r="A8" s="19" t="inlineStr">
        <is>
          <t>Colonne Alerte</t>
        </is>
      </c>
      <c r="B8" s="5" t="inlineStr">
        <is>
          <t>Formule conditionnelle : 'Retard élevé' si écart &gt; 4h, 'Attention' si écart &gt; 0, sinon 'OK'.</t>
        </is>
      </c>
    </row>
    <row r="9" ht="34" customHeight="1">
      <c r="A9" s="22" t="inlineStr">
        <is>
          <t>Feuille 'Récap Collaborateurs'</t>
        </is>
      </c>
      <c r="B9" s="10" t="inlineStr">
        <is>
          <t>Synthèse automatique par collaborateur via SUMIF/COUNTIF/AVERAGEIF : nombre de tâches, heures, écarts et statut global.</t>
        </is>
      </c>
    </row>
    <row r="10" ht="34" customHeight="1">
      <c r="A10" s="19" t="inlineStr">
        <is>
          <t>Feuille 'Tableau de bord'</t>
        </is>
      </c>
      <c r="B10" s="5" t="inlineStr">
        <is>
          <t>Indicateurs clés (KPI) et graphiques : heures par collaborateur, répartition des statuts, avancement moyen.</t>
        </is>
      </c>
    </row>
    <row r="11" ht="34" customHeight="1">
      <c r="A11" s="22" t="inlineStr">
        <is>
          <t>Listes déroulantes</t>
        </is>
      </c>
      <c r="B11" s="10" t="inlineStr">
        <is>
          <t>Les colonnes Statut et Priorité utilisent des listes déroulantes pour garantir la cohérence des données.</t>
        </is>
      </c>
    </row>
    <row r="12" ht="34" customHeight="1">
      <c r="A12" s="19" t="inlineStr">
        <is>
          <t>Mise à jour</t>
        </is>
      </c>
      <c r="B12" s="5" t="inlineStr">
        <is>
          <t>Ajoutez simplement une nouvelle ligne dans 'Suivi Activité' : les récapitulatifs et graphiques se mettent à jour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2026-07-19T13:06:17Z</dcterms:created>
  <dcterms:modified xmlns:dcterms="http://purl.org/dc/terms/" xmlns:xsi="http://www.w3.org/2001/XMLSchema-instance" xsi:type="dcterms:W3CDTF">2026-07-19T13:06:17Z</dcterms:modified>
</cp:coreProperties>
</file>