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ôles chambres" sheetId="1" state="visible" r:id="rId1"/>
    <sheet xmlns:r="http://schemas.openxmlformats.org/officeDocument/2006/relationships" name="Référentiels" sheetId="2" state="visible" r:id="rId2"/>
    <sheet xmlns:r="http://schemas.openxmlformats.org/officeDocument/2006/relationships" name="Tableau de bord" sheetId="3" state="visible" r:id="rId3"/>
  </sheets>
  <definedNames>
    <definedName name="_xlnm._FilterDatabase" localSheetId="0" hidden="1">'Contrôles chambres'!$A$1:$Z$101</definedName>
    <definedName name="_xlnm._FilterDatabase" localSheetId="1" hidden="1">'Référentiels'!$A$1:$C$5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"/>
    <numFmt numFmtId="166" formatCode="# ##0,00 &quot;€&quot;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1F2937"/>
      <sz val="10"/>
    </font>
    <font>
      <name val="Calibri"/>
      <b val="1"/>
      <color rgb="00FFFFFF"/>
      <sz val="14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E2E8F0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center" vertical="center" wrapText="1"/>
    </xf>
    <xf numFmtId="167" fontId="4" fillId="7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7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1F2937"/>
        <sz val="10"/>
      </font>
      <fill>
        <patternFill patternType="solid">
          <fgColor rgb="00FFFBEB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Chambres par statut final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bord'!B12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'Tableau de bord'!$A$13:$A$15</f>
            </numRef>
          </cat>
          <val>
            <numRef>
              <f>'Tableau de bord'!$B$13:$B$15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Statut final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chambres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priorités d’anomalies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bord'!E12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'Tableau de bord'!$D$13:$D$16</f>
            </numRef>
          </cat>
          <val>
            <numRef>
              <f>'Tableau de bord'!$E$13:$E$16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Note moyenne par type de chambre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bord'!H12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'Tableau de bord'!$G$13:$G$16</f>
            </numRef>
          </cat>
          <val>
            <numRef>
              <f>'Tableau de bord'!$H$13:$H$16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Note moyenne /10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Type de chambre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35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8" customWidth="1" min="5" max="5"/>
    <col width="20" customWidth="1" min="6" max="6"/>
    <col width="24" customWidth="1" min="7" max="7"/>
    <col width="19" customWidth="1" min="8" max="8"/>
    <col width="12" customWidth="1" min="9" max="9"/>
    <col width="15" customWidth="1" min="10" max="10"/>
    <col width="17" customWidth="1" min="11" max="11"/>
    <col width="14" customWidth="1" min="12" max="12"/>
    <col width="12" customWidth="1" min="13" max="13"/>
    <col width="17" customWidth="1" min="14" max="14"/>
    <col width="12" customWidth="1" min="15" max="15"/>
    <col width="16" customWidth="1" min="16" max="16"/>
    <col width="30" customWidth="1" min="17" max="17"/>
    <col width="32" customWidth="1" min="18" max="18"/>
    <col width="13" customWidth="1" min="19" max="19"/>
    <col width="23" customWidth="1" min="20" max="20"/>
    <col width="17" customWidth="1" min="21" max="21"/>
    <col width="22" customWidth="1" min="22" max="22"/>
    <col width="18" customWidth="1" min="23" max="23"/>
    <col width="24" customWidth="1" min="24" max="24"/>
    <col width="19" customWidth="1" min="25" max="25"/>
    <col width="34" customWidth="1" min="26" max="26"/>
  </cols>
  <sheetData>
    <row r="1" ht="34" customHeight="1">
      <c r="A1" s="1" t="inlineStr">
        <is>
          <t>ID contrôle</t>
        </is>
      </c>
      <c r="B1" s="1" t="inlineStr">
        <is>
          <t>Date du contrôle</t>
        </is>
      </c>
      <c r="C1" s="1" t="inlineStr">
        <is>
          <t>N° chambre</t>
        </is>
      </c>
      <c r="D1" s="1" t="inlineStr">
        <is>
          <t>Type de chambre</t>
        </is>
      </c>
      <c r="E1" s="1" t="inlineStr">
        <is>
          <t>Étage</t>
        </is>
      </c>
      <c r="F1" s="1" t="inlineStr">
        <is>
          <t>Contrôleur</t>
        </is>
      </c>
      <c r="G1" s="1" t="inlineStr">
        <is>
          <t>Femme/valet de chambre</t>
        </is>
      </c>
      <c r="H1" s="1" t="inlineStr">
        <is>
          <t>Statut avant contrôle</t>
        </is>
      </c>
      <c r="I1" s="1" t="inlineStr">
        <is>
          <t>Literie</t>
        </is>
      </c>
      <c r="J1" s="1" t="inlineStr">
        <is>
          <t>Salle de bains</t>
        </is>
      </c>
      <c r="K1" s="1" t="inlineStr">
        <is>
          <t>Sol et poussière</t>
        </is>
      </c>
      <c r="L1" s="1" t="inlineStr">
        <is>
          <t>Équipements</t>
        </is>
      </c>
      <c r="M1" s="1" t="inlineStr">
        <is>
          <t>Minibar</t>
        </is>
      </c>
      <c r="N1" s="1" t="inlineStr">
        <is>
          <t>Odeur / aération</t>
        </is>
      </c>
      <c r="O1" s="1" t="inlineStr">
        <is>
          <t>Sécurité</t>
        </is>
      </c>
      <c r="P1" s="1" t="inlineStr">
        <is>
          <t>Note globale /10</t>
        </is>
      </c>
      <c r="Q1" s="1" t="inlineStr">
        <is>
          <t>Anomalies constatées</t>
        </is>
      </c>
      <c r="R1" s="1" t="inlineStr">
        <is>
          <t>Action corrective</t>
        </is>
      </c>
      <c r="S1" s="1" t="inlineStr">
        <is>
          <t>Priorité</t>
        </is>
      </c>
      <c r="T1" s="1" t="inlineStr">
        <is>
          <t>Statut final</t>
        </is>
      </c>
      <c r="U1" s="1" t="inlineStr">
        <is>
          <t>Coût estimé (€)</t>
        </is>
      </c>
      <c r="V1" s="1" t="inlineStr">
        <is>
          <t>Délai de résolution (heures)</t>
        </is>
      </c>
      <c r="W1" s="1" t="inlineStr">
        <is>
          <t>Date de résolution</t>
        </is>
      </c>
      <c r="X1" s="1" t="inlineStr">
        <is>
          <t>Responsable maintenance</t>
        </is>
      </c>
      <c r="Y1" s="1" t="inlineStr">
        <is>
          <t>Taux de conformité</t>
        </is>
      </c>
      <c r="Z1" s="1" t="inlineStr">
        <is>
          <t>Commentaire</t>
        </is>
      </c>
    </row>
    <row r="2">
      <c r="A2" s="2" t="inlineStr">
        <is>
          <t>CTL-2026-001</t>
        </is>
      </c>
      <c r="B2" s="3" t="n">
        <v>46267</v>
      </c>
      <c r="C2" s="4" t="n">
        <v>101</v>
      </c>
      <c r="D2" s="4" t="inlineStr">
        <is>
          <t>Simple</t>
        </is>
      </c>
      <c r="E2" s="4" t="n">
        <v>1</v>
      </c>
      <c r="F2" s="2" t="inlineStr">
        <is>
          <t>Camille Dupont</t>
        </is>
      </c>
      <c r="G2" s="2" t="inlineStr">
        <is>
          <t>Léa Moreau</t>
        </is>
      </c>
      <c r="H2" s="4" t="inlineStr">
        <is>
          <t>Prête</t>
        </is>
      </c>
      <c r="I2" s="4" t="n">
        <v>10</v>
      </c>
      <c r="J2" s="4" t="n">
        <v>10</v>
      </c>
      <c r="K2" s="4" t="n">
        <v>10</v>
      </c>
      <c r="L2" s="4" t="n">
        <v>10</v>
      </c>
      <c r="M2" s="4" t="n">
        <v>10</v>
      </c>
      <c r="N2" s="4" t="n">
        <v>10</v>
      </c>
      <c r="O2" s="4" t="n">
        <v>10</v>
      </c>
      <c r="P2" s="5">
        <f>IF(COUNTA('Contrôles chambres'!I2:O2)=0,"",AVERAGE('Contrôles chambres'!I2:O2))</f>
        <v/>
      </c>
      <c r="Q2" s="2" t="inlineStr">
        <is>
          <t>Aucune anomalie</t>
        </is>
      </c>
      <c r="R2" s="2" t="inlineStr">
        <is>
          <t>Aucune action requise</t>
        </is>
      </c>
      <c r="S2" s="4" t="inlineStr">
        <is>
          <t>Faible</t>
        </is>
      </c>
      <c r="T2" s="6">
        <f>IF('Contrôles chambres'!P2="","",IF('Contrôles chambres'!P2&gt;=9,"Conforme",IF('Contrôles chambres'!P2&gt;=7,"Conforme avec réserve","Non conforme")))</f>
        <v/>
      </c>
      <c r="U2" s="7" t="n">
        <v>0</v>
      </c>
      <c r="V2" s="8" t="n">
        <v>0</v>
      </c>
      <c r="W2" s="3" t="n">
        <v>46267</v>
      </c>
      <c r="X2" s="9">
        <f>IF('Contrôles chambres'!S2="","",IFERROR(VLOOKUP('Contrôles chambres'!S2,'Référentiels'!$A$2:$B$5,2,FALSE),"À affecter"))</f>
        <v/>
      </c>
      <c r="Y2" s="10">
        <f>IF(COUNTA('Contrôles chambres'!I2:O2)=0,"",IFERROR(COUNTIF('Contrôles chambres'!I2:O2,10)/7,0))</f>
        <v/>
      </c>
      <c r="Z2" s="2" t="inlineStr">
        <is>
          <t>Chambre prête pour l'arrivée.</t>
        </is>
      </c>
    </row>
    <row r="3">
      <c r="A3" s="2" t="inlineStr">
        <is>
          <t>CTL-2026-002</t>
        </is>
      </c>
      <c r="B3" s="3" t="n">
        <v>46267</v>
      </c>
      <c r="C3" s="4" t="n">
        <v>102</v>
      </c>
      <c r="D3" s="4" t="inlineStr">
        <is>
          <t>Double</t>
        </is>
      </c>
      <c r="E3" s="4" t="n">
        <v>1</v>
      </c>
      <c r="F3" s="2" t="inlineStr">
        <is>
          <t>Léa Moreau</t>
        </is>
      </c>
      <c r="G3" s="2" t="inlineStr">
        <is>
          <t>Thomas Petit</t>
        </is>
      </c>
      <c r="H3" s="4" t="inlineStr">
        <is>
          <t>À nettoyer</t>
        </is>
      </c>
      <c r="I3" s="4" t="n">
        <v>9</v>
      </c>
      <c r="J3" s="4" t="n">
        <v>8</v>
      </c>
      <c r="K3" s="4" t="n">
        <v>9</v>
      </c>
      <c r="L3" s="4" t="n">
        <v>8</v>
      </c>
      <c r="M3" s="4" t="n">
        <v>7</v>
      </c>
      <c r="N3" s="4" t="n">
        <v>9</v>
      </c>
      <c r="O3" s="4" t="n">
        <v>10</v>
      </c>
      <c r="P3" s="11">
        <f>IF(COUNTA('Contrôles chambres'!I3:O3)=0,"",AVERAGE('Contrôles chambres'!I3:O3))</f>
        <v/>
      </c>
      <c r="Q3" s="2" t="inlineStr">
        <is>
          <t>Minibar incomplet</t>
        </is>
      </c>
      <c r="R3" s="2" t="inlineStr">
        <is>
          <t>Réassortir les boissons et collations</t>
        </is>
      </c>
      <c r="S3" s="4" t="inlineStr">
        <is>
          <t>Moyenne</t>
        </is>
      </c>
      <c r="T3" s="12">
        <f>IF('Contrôles chambres'!P3="","",IF('Contrôles chambres'!P3&gt;=9,"Conforme",IF('Contrôles chambres'!P3&gt;=7,"Conforme avec réserve","Non conforme")))</f>
        <v/>
      </c>
      <c r="U3" s="7" t="n">
        <v>18</v>
      </c>
      <c r="V3" s="8" t="n">
        <v>3</v>
      </c>
      <c r="W3" s="3" t="n">
        <v>46267</v>
      </c>
      <c r="X3" s="13">
        <f>IF('Contrôles chambres'!S3="","",IFERROR(VLOOKUP('Contrôles chambres'!S3,'Référentiels'!$A$2:$B$5,2,FALSE),"À affecter"))</f>
        <v/>
      </c>
      <c r="Y3" s="14">
        <f>IF(COUNTA('Contrôles chambres'!I3:O3)=0,"",IFERROR(COUNTIF('Contrôles chambres'!I3:O3,10)/7,0))</f>
        <v/>
      </c>
      <c r="Z3" s="2" t="inlineStr">
        <is>
          <t>Réassort effectué avant 16 h.</t>
        </is>
      </c>
    </row>
    <row r="4">
      <c r="A4" s="2" t="inlineStr">
        <is>
          <t>CTL-2026-003</t>
        </is>
      </c>
      <c r="B4" s="3" t="n">
        <v>46268</v>
      </c>
      <c r="C4" s="4" t="n">
        <v>203</v>
      </c>
      <c r="D4" s="4" t="inlineStr">
        <is>
          <t>Double</t>
        </is>
      </c>
      <c r="E4" s="4" t="n">
        <v>2</v>
      </c>
      <c r="F4" s="2" t="inlineStr">
        <is>
          <t>Julien Martin</t>
        </is>
      </c>
      <c r="G4" s="2" t="inlineStr">
        <is>
          <t>Chloé Bernard</t>
        </is>
      </c>
      <c r="H4" s="4" t="inlineStr">
        <is>
          <t>Maintenance</t>
        </is>
      </c>
      <c r="I4" s="4" t="n">
        <v>5</v>
      </c>
      <c r="J4" s="4" t="n">
        <v>5</v>
      </c>
      <c r="K4" s="4" t="n">
        <v>6</v>
      </c>
      <c r="L4" s="4" t="n">
        <v>7</v>
      </c>
      <c r="M4" s="4" t="n">
        <v>9</v>
      </c>
      <c r="N4" s="4" t="n">
        <v>7</v>
      </c>
      <c r="O4" s="4" t="n">
        <v>9</v>
      </c>
      <c r="P4" s="5">
        <f>IF(COUNTA('Contrôles chambres'!I4:O4)=0,"",AVERAGE('Contrôles chambres'!I4:O4))</f>
        <v/>
      </c>
      <c r="Q4" s="2" t="inlineStr">
        <is>
          <t>Fuite de robinet dans la salle de bains</t>
        </is>
      </c>
      <c r="R4" s="2" t="inlineStr">
        <is>
          <t>Remplacer le joint et vérifier l'étanchéité</t>
        </is>
      </c>
      <c r="S4" s="4" t="inlineStr">
        <is>
          <t>Haute</t>
        </is>
      </c>
      <c r="T4" s="6">
        <f>IF('Contrôles chambres'!P4="","",IF('Contrôles chambres'!P4&gt;=9,"Conforme",IF('Contrôles chambres'!P4&gt;=7,"Conforme avec réserve","Non conforme")))</f>
        <v/>
      </c>
      <c r="U4" s="7" t="n">
        <v>95</v>
      </c>
      <c r="V4" s="8" t="n">
        <v>24</v>
      </c>
      <c r="W4" s="3" t="n">
        <v>46269</v>
      </c>
      <c r="X4" s="9">
        <f>IF('Contrôles chambres'!S4="","",IFERROR(VLOOKUP('Contrôles chambres'!S4,'Référentiels'!$A$2:$B$5,2,FALSE),"À affecter"))</f>
        <v/>
      </c>
      <c r="Y4" s="10">
        <f>IF(COUNTA('Contrôles chambres'!I4:O4)=0,"",IFERROR(COUNTIF('Contrôles chambres'!I4:O4,10)/7,0))</f>
        <v/>
      </c>
      <c r="Z4" s="2" t="inlineStr">
        <is>
          <t>Intervention maintenance réalisée.</t>
        </is>
      </c>
    </row>
    <row r="5">
      <c r="A5" s="2" t="inlineStr">
        <is>
          <t>CTL-2026-004</t>
        </is>
      </c>
      <c r="B5" s="3" t="n">
        <v>46268</v>
      </c>
      <c r="C5" s="4" t="n">
        <v>204</v>
      </c>
      <c r="D5" s="4" t="inlineStr">
        <is>
          <t>Simple</t>
        </is>
      </c>
      <c r="E5" s="4" t="n">
        <v>2</v>
      </c>
      <c r="F5" s="2" t="inlineStr">
        <is>
          <t>Chloé Bernard</t>
        </is>
      </c>
      <c r="G5" s="2" t="inlineStr">
        <is>
          <t>Manon Leroy</t>
        </is>
      </c>
      <c r="H5" s="4" t="inlineStr">
        <is>
          <t>En nettoyage</t>
        </is>
      </c>
      <c r="I5" s="4" t="n">
        <v>9</v>
      </c>
      <c r="J5" s="4" t="n">
        <v>8</v>
      </c>
      <c r="K5" s="4" t="n">
        <v>8</v>
      </c>
      <c r="L5" s="4" t="n">
        <v>9</v>
      </c>
      <c r="M5" s="4" t="n">
        <v>10</v>
      </c>
      <c r="N5" s="4" t="n">
        <v>9</v>
      </c>
      <c r="O5" s="4" t="n">
        <v>10</v>
      </c>
      <c r="P5" s="11">
        <f>IF(COUNTA('Contrôles chambres'!I5:O5)=0,"",AVERAGE('Contrôles chambres'!I5:O5))</f>
        <v/>
      </c>
      <c r="Q5" s="2" t="inlineStr">
        <is>
          <t>Trace sur miroir</t>
        </is>
      </c>
      <c r="R5" s="2" t="inlineStr">
        <is>
          <t>Nettoyer le miroir avec produit adapté</t>
        </is>
      </c>
      <c r="S5" s="4" t="inlineStr">
        <is>
          <t>Faible</t>
        </is>
      </c>
      <c r="T5" s="12">
        <f>IF('Contrôles chambres'!P5="","",IF('Contrôles chambres'!P5&gt;=9,"Conforme",IF('Contrôles chambres'!P5&gt;=7,"Conforme avec réserve","Non conforme")))</f>
        <v/>
      </c>
      <c r="U5" s="7" t="n">
        <v>0</v>
      </c>
      <c r="V5" s="8" t="n">
        <v>1</v>
      </c>
      <c r="W5" s="3" t="n">
        <v>46268</v>
      </c>
      <c r="X5" s="13">
        <f>IF('Contrôles chambres'!S5="","",IFERROR(VLOOKUP('Contrôles chambres'!S5,'Référentiels'!$A$2:$B$5,2,FALSE),"À affecter"))</f>
        <v/>
      </c>
      <c r="Y5" s="14">
        <f>IF(COUNTA('Contrôles chambres'!I5:O5)=0,"",IFERROR(COUNTIF('Contrôles chambres'!I5:O5,10)/7,0))</f>
        <v/>
      </c>
      <c r="Z5" s="2" t="inlineStr">
        <is>
          <t>Contrôle de finition à prévoir.</t>
        </is>
      </c>
    </row>
    <row r="6">
      <c r="A6" s="2" t="inlineStr">
        <is>
          <t>CTL-2026-005</t>
        </is>
      </c>
      <c r="B6" s="3" t="n">
        <v>46269</v>
      </c>
      <c r="C6" s="4" t="n">
        <v>305</v>
      </c>
      <c r="D6" s="4" t="inlineStr">
        <is>
          <t>Suite</t>
        </is>
      </c>
      <c r="E6" s="4" t="n">
        <v>3</v>
      </c>
      <c r="F6" s="2" t="inlineStr">
        <is>
          <t>Thomas Petit</t>
        </is>
      </c>
      <c r="G6" s="2" t="inlineStr">
        <is>
          <t>Léa Moreau</t>
        </is>
      </c>
      <c r="H6" s="4" t="inlineStr">
        <is>
          <t>Maintenance</t>
        </is>
      </c>
      <c r="I6" s="4" t="n">
        <v>6</v>
      </c>
      <c r="J6" s="4" t="n">
        <v>6</v>
      </c>
      <c r="K6" s="4" t="n">
        <v>6</v>
      </c>
      <c r="L6" s="4" t="n">
        <v>5</v>
      </c>
      <c r="M6" s="4" t="n">
        <v>9</v>
      </c>
      <c r="N6" s="4" t="n">
        <v>7</v>
      </c>
      <c r="O6" s="4" t="n">
        <v>9</v>
      </c>
      <c r="P6" s="5">
        <f>IF(COUNTA('Contrôles chambres'!I6:O6)=0,"",AVERAGE('Contrôles chambres'!I6:O6))</f>
        <v/>
      </c>
      <c r="Q6" s="2" t="inlineStr">
        <is>
          <t>Problème de climatisation</t>
        </is>
      </c>
      <c r="R6" s="2" t="inlineStr">
        <is>
          <t>Diagnostiquer et réparer l'unité de climatisation</t>
        </is>
      </c>
      <c r="S6" s="4" t="inlineStr">
        <is>
          <t>Critique</t>
        </is>
      </c>
      <c r="T6" s="6">
        <f>IF('Contrôles chambres'!P6="","",IF('Contrôles chambres'!P6&gt;=9,"Conforme",IF('Contrôles chambres'!P6&gt;=7,"Conforme avec réserve","Non conforme")))</f>
        <v/>
      </c>
      <c r="U6" s="7" t="n">
        <v>180</v>
      </c>
      <c r="V6" s="8" t="n">
        <v>48</v>
      </c>
      <c r="W6" s="3" t="n">
        <v>46271</v>
      </c>
      <c r="X6" s="9">
        <f>IF('Contrôles chambres'!S6="","",IFERROR(VLOOKUP('Contrôles chambres'!S6,'Référentiels'!$A$2:$B$5,2,FALSE),"À affecter"))</f>
        <v/>
      </c>
      <c r="Y6" s="10">
        <f>IF(COUNTA('Contrôles chambres'!I6:O6)=0,"",IFERROR(COUNTIF('Contrôles chambres'!I6:O6,10)/7,0))</f>
        <v/>
      </c>
      <c r="Z6" s="2" t="inlineStr">
        <is>
          <t>Chambre bloquée jusqu'à validation technique.</t>
        </is>
      </c>
    </row>
    <row r="7">
      <c r="A7" s="2" t="inlineStr">
        <is>
          <t>CTL-2026-006</t>
        </is>
      </c>
      <c r="B7" s="3" t="n">
        <v>46270</v>
      </c>
      <c r="C7" s="4" t="n">
        <v>306</v>
      </c>
      <c r="D7" s="4" t="inlineStr">
        <is>
          <t>Double</t>
        </is>
      </c>
      <c r="E7" s="4" t="n">
        <v>3</v>
      </c>
      <c r="F7" s="2" t="inlineStr">
        <is>
          <t>Manon Leroy</t>
        </is>
      </c>
      <c r="G7" s="2" t="inlineStr">
        <is>
          <t>Camille Dupont</t>
        </is>
      </c>
      <c r="H7" s="4" t="inlineStr">
        <is>
          <t>Prête</t>
        </is>
      </c>
      <c r="I7" s="4" t="n">
        <v>10</v>
      </c>
      <c r="J7" s="4" t="n">
        <v>9</v>
      </c>
      <c r="K7" s="4" t="n">
        <v>9</v>
      </c>
      <c r="L7" s="4" t="n">
        <v>10</v>
      </c>
      <c r="M7" s="4" t="n">
        <v>10</v>
      </c>
      <c r="N7" s="4" t="n">
        <v>9</v>
      </c>
      <c r="O7" s="4" t="n">
        <v>10</v>
      </c>
      <c r="P7" s="11">
        <f>IF(COUNTA('Contrôles chambres'!I7:O7)=0,"",AVERAGE('Contrôles chambres'!I7:O7))</f>
        <v/>
      </c>
      <c r="Q7" s="2" t="inlineStr">
        <is>
          <t>Aucune anomalie</t>
        </is>
      </c>
      <c r="R7" s="2" t="inlineStr">
        <is>
          <t>Aucune action requise</t>
        </is>
      </c>
      <c r="S7" s="4" t="inlineStr">
        <is>
          <t>Faible</t>
        </is>
      </c>
      <c r="T7" s="12">
        <f>IF('Contrôles chambres'!P7="","",IF('Contrôles chambres'!P7&gt;=9,"Conforme",IF('Contrôles chambres'!P7&gt;=7,"Conforme avec réserve","Non conforme")))</f>
        <v/>
      </c>
      <c r="U7" s="7" t="n">
        <v>0</v>
      </c>
      <c r="V7" s="8" t="n">
        <v>0</v>
      </c>
      <c r="W7" s="3" t="n">
        <v>46270</v>
      </c>
      <c r="X7" s="13">
        <f>IF('Contrôles chambres'!S7="","",IFERROR(VLOOKUP('Contrôles chambres'!S7,'Référentiels'!$A$2:$B$5,2,FALSE),"À affecter"))</f>
        <v/>
      </c>
      <c r="Y7" s="14">
        <f>IF(COUNTA('Contrôles chambres'!I7:O7)=0,"",IFERROR(COUNTIF('Contrôles chambres'!I7:O7,10)/7,0))</f>
        <v/>
      </c>
      <c r="Z7" s="2" t="inlineStr">
        <is>
          <t>Très bon niveau de propreté.</t>
        </is>
      </c>
    </row>
    <row r="8">
      <c r="A8" s="2" t="inlineStr">
        <is>
          <t>CTL-2026-007</t>
        </is>
      </c>
      <c r="B8" s="3" t="n">
        <v>46271</v>
      </c>
      <c r="C8" s="4" t="n">
        <v>401</v>
      </c>
      <c r="D8" s="4" t="inlineStr">
        <is>
          <t>Familiale</t>
        </is>
      </c>
      <c r="E8" s="4" t="n">
        <v>4</v>
      </c>
      <c r="F8" s="2" t="inlineStr">
        <is>
          <t>Camille Dupont</t>
        </is>
      </c>
      <c r="G8" s="2" t="inlineStr">
        <is>
          <t>Thomas Petit</t>
        </is>
      </c>
      <c r="H8" s="4" t="inlineStr">
        <is>
          <t>À nettoyer</t>
        </is>
      </c>
      <c r="I8" s="4" t="n">
        <v>9</v>
      </c>
      <c r="J8" s="4" t="n">
        <v>9</v>
      </c>
      <c r="K8" s="4" t="n">
        <v>8</v>
      </c>
      <c r="L8" s="4" t="n">
        <v>7</v>
      </c>
      <c r="M8" s="4" t="n">
        <v>10</v>
      </c>
      <c r="N8" s="4" t="n">
        <v>9</v>
      </c>
      <c r="O8" s="4" t="n">
        <v>10</v>
      </c>
      <c r="P8" s="5">
        <f>IF(COUNTA('Contrôles chambres'!I8:O8)=0,"",AVERAGE('Contrôles chambres'!I8:O8))</f>
        <v/>
      </c>
      <c r="Q8" s="2" t="inlineStr">
        <is>
          <t>Ampoule défectueuse près du bureau</t>
        </is>
      </c>
      <c r="R8" s="2" t="inlineStr">
        <is>
          <t>Remplacer l'ampoule LED</t>
        </is>
      </c>
      <c r="S8" s="4" t="inlineStr">
        <is>
          <t>Moyenne</t>
        </is>
      </c>
      <c r="T8" s="6">
        <f>IF('Contrôles chambres'!P8="","",IF('Contrôles chambres'!P8&gt;=9,"Conforme",IF('Contrôles chambres'!P8&gt;=7,"Conforme avec réserve","Non conforme")))</f>
        <v/>
      </c>
      <c r="U8" s="7" t="n">
        <v>12</v>
      </c>
      <c r="V8" s="8" t="n">
        <v>2</v>
      </c>
      <c r="W8" s="3" t="n">
        <v>46271</v>
      </c>
      <c r="X8" s="9">
        <f>IF('Contrôles chambres'!S8="","",IFERROR(VLOOKUP('Contrôles chambres'!S8,'Référentiels'!$A$2:$B$5,2,FALSE),"À affecter"))</f>
        <v/>
      </c>
      <c r="Y8" s="10">
        <f>IF(COUNTA('Contrôles chambres'!I8:O8)=0,"",IFERROR(COUNTIF('Contrôles chambres'!I8:O8,10)/7,0))</f>
        <v/>
      </c>
      <c r="Z8" s="2" t="inlineStr">
        <is>
          <t>Remplacement réalisé.</t>
        </is>
      </c>
    </row>
    <row r="9">
      <c r="A9" s="2" t="inlineStr">
        <is>
          <t>CTL-2026-008</t>
        </is>
      </c>
      <c r="B9" s="3" t="n">
        <v>46271</v>
      </c>
      <c r="C9" s="4" t="n">
        <v>402</v>
      </c>
      <c r="D9" s="4" t="inlineStr">
        <is>
          <t>Suite</t>
        </is>
      </c>
      <c r="E9" s="4" t="n">
        <v>4</v>
      </c>
      <c r="F9" s="2" t="inlineStr">
        <is>
          <t>Léa Moreau</t>
        </is>
      </c>
      <c r="G9" s="2" t="inlineStr">
        <is>
          <t>Chloé Bernard</t>
        </is>
      </c>
      <c r="H9" s="4" t="inlineStr">
        <is>
          <t>Prête</t>
        </is>
      </c>
      <c r="I9" s="4" t="n">
        <v>10</v>
      </c>
      <c r="J9" s="4" t="n">
        <v>10</v>
      </c>
      <c r="K9" s="4" t="n">
        <v>10</v>
      </c>
      <c r="L9" s="4" t="n">
        <v>10</v>
      </c>
      <c r="M9" s="4" t="n">
        <v>10</v>
      </c>
      <c r="N9" s="4" t="n">
        <v>10</v>
      </c>
      <c r="O9" s="4" t="n">
        <v>10</v>
      </c>
      <c r="P9" s="11">
        <f>IF(COUNTA('Contrôles chambres'!I9:O9)=0,"",AVERAGE('Contrôles chambres'!I9:O9))</f>
        <v/>
      </c>
      <c r="Q9" s="2" t="inlineStr">
        <is>
          <t>Aucune anomalie</t>
        </is>
      </c>
      <c r="R9" s="2" t="inlineStr">
        <is>
          <t>Aucune action requise</t>
        </is>
      </c>
      <c r="S9" s="4" t="inlineStr">
        <is>
          <t>Faible</t>
        </is>
      </c>
      <c r="T9" s="12">
        <f>IF('Contrôles chambres'!P9="","",IF('Contrôles chambres'!P9&gt;=9,"Conforme",IF('Contrôles chambres'!P9&gt;=7,"Conforme avec réserve","Non conforme")))</f>
        <v/>
      </c>
      <c r="U9" s="7" t="n">
        <v>0</v>
      </c>
      <c r="V9" s="8" t="n">
        <v>0</v>
      </c>
      <c r="W9" s="3" t="n">
        <v>46271</v>
      </c>
      <c r="X9" s="13">
        <f>IF('Contrôles chambres'!S9="","",IFERROR(VLOOKUP('Contrôles chambres'!S9,'Référentiels'!$A$2:$B$5,2,FALSE),"À affecter"))</f>
        <v/>
      </c>
      <c r="Y9" s="14">
        <f>IF(COUNTA('Contrôles chambres'!I9:O9)=0,"",IFERROR(COUNTIF('Contrôles chambres'!I9:O9,10)/7,0))</f>
        <v/>
      </c>
      <c r="Z9" s="2" t="inlineStr">
        <is>
          <t>Suite conforme aux standards.</t>
        </is>
      </c>
    </row>
    <row r="10">
      <c r="A10" s="2" t="inlineStr">
        <is>
          <t>CTL-2026-009</t>
        </is>
      </c>
      <c r="B10" s="3" t="n">
        <v>46272</v>
      </c>
      <c r="C10" s="4" t="n">
        <v>507</v>
      </c>
      <c r="D10" s="4" t="inlineStr">
        <is>
          <t>Familiale</t>
        </is>
      </c>
      <c r="E10" s="4" t="n">
        <v>5</v>
      </c>
      <c r="F10" s="2" t="inlineStr">
        <is>
          <t>Julien Martin</t>
        </is>
      </c>
      <c r="G10" s="2" t="inlineStr">
        <is>
          <t>Manon Leroy</t>
        </is>
      </c>
      <c r="H10" s="4" t="inlineStr">
        <is>
          <t>En nettoyage</t>
        </is>
      </c>
      <c r="I10" s="4" t="n">
        <v>8</v>
      </c>
      <c r="J10" s="4" t="n">
        <v>8</v>
      </c>
      <c r="K10" s="4" t="n">
        <v>8</v>
      </c>
      <c r="L10" s="4" t="n">
        <v>8</v>
      </c>
      <c r="M10" s="4" t="n">
        <v>6</v>
      </c>
      <c r="N10" s="4" t="n">
        <v>8</v>
      </c>
      <c r="O10" s="4" t="n">
        <v>10</v>
      </c>
      <c r="P10" s="5">
        <f>IF(COUNTA('Contrôles chambres'!I10:O10)=0,"",AVERAGE('Contrôles chambres'!I10:O10))</f>
        <v/>
      </c>
      <c r="Q10" s="2" t="inlineStr">
        <is>
          <t>Minibar incomplet et aération insuffisante</t>
        </is>
      </c>
      <c r="R10" s="2" t="inlineStr">
        <is>
          <t>Réassortir le minibar et aérer la chambre</t>
        </is>
      </c>
      <c r="S10" s="4" t="inlineStr">
        <is>
          <t>Haute</t>
        </is>
      </c>
      <c r="T10" s="6">
        <f>IF('Contrôles chambres'!P10="","",IF('Contrôles chambres'!P10&gt;=9,"Conforme",IF('Contrôles chambres'!P10&gt;=7,"Conforme avec réserve","Non conforme")))</f>
        <v/>
      </c>
      <c r="U10" s="7" t="n">
        <v>35</v>
      </c>
      <c r="V10" s="8" t="n">
        <v>6</v>
      </c>
      <c r="W10" s="3" t="n">
        <v>46272</v>
      </c>
      <c r="X10" s="9">
        <f>IF('Contrôles chambres'!S10="","",IFERROR(VLOOKUP('Contrôles chambres'!S10,'Référentiels'!$A$2:$B$5,2,FALSE),"À affecter"))</f>
        <v/>
      </c>
      <c r="Y10" s="10">
        <f>IF(COUNTA('Contrôles chambres'!I10:O10)=0,"",IFERROR(COUNTIF('Contrôles chambres'!I10:O10,10)/7,0))</f>
        <v/>
      </c>
      <c r="Z10" s="2" t="inlineStr">
        <is>
          <t>Validation complémentaire recommandée.</t>
        </is>
      </c>
    </row>
    <row r="11">
      <c r="A11" s="2" t="inlineStr">
        <is>
          <t>CTL-2026-010</t>
        </is>
      </c>
      <c r="B11" s="3" t="n">
        <v>46273</v>
      </c>
      <c r="C11" s="4" t="n">
        <v>508</v>
      </c>
      <c r="D11" s="4" t="inlineStr">
        <is>
          <t>Double</t>
        </is>
      </c>
      <c r="E11" s="4" t="n">
        <v>5</v>
      </c>
      <c r="F11" s="2" t="inlineStr">
        <is>
          <t>Chloé Bernard</t>
        </is>
      </c>
      <c r="G11" s="2" t="inlineStr">
        <is>
          <t>Camille Dupont</t>
        </is>
      </c>
      <c r="H11" s="4" t="inlineStr">
        <is>
          <t>À nettoyer</t>
        </is>
      </c>
      <c r="I11" s="4" t="n">
        <v>8</v>
      </c>
      <c r="J11" s="4" t="n">
        <v>8</v>
      </c>
      <c r="K11" s="4" t="n">
        <v>8</v>
      </c>
      <c r="L11" s="4" t="n">
        <v>8</v>
      </c>
      <c r="M11" s="4" t="n">
        <v>9</v>
      </c>
      <c r="N11" s="4" t="n">
        <v>8</v>
      </c>
      <c r="O11" s="4" t="n">
        <v>9</v>
      </c>
      <c r="P11" s="11">
        <f>IF(COUNTA('Contrôles chambres'!I11:O11)=0,"",AVERAGE('Contrôles chambres'!I11:O11))</f>
        <v/>
      </c>
      <c r="Q11" s="2" t="inlineStr">
        <is>
          <t>Trace légère sur miroir</t>
        </is>
      </c>
      <c r="R11" s="2" t="inlineStr">
        <is>
          <t>Nettoyage renforcé du miroir</t>
        </is>
      </c>
      <c r="S11" s="4" t="inlineStr">
        <is>
          <t>Faible</t>
        </is>
      </c>
      <c r="T11" s="12">
        <f>IF('Contrôles chambres'!P11="","",IF('Contrôles chambres'!P11&gt;=9,"Conforme",IF('Contrôles chambres'!P11&gt;=7,"Conforme avec réserve","Non conforme")))</f>
        <v/>
      </c>
      <c r="U11" s="7" t="n">
        <v>0</v>
      </c>
      <c r="V11" s="8" t="n">
        <v>1</v>
      </c>
      <c r="W11" s="3" t="n">
        <v>46273</v>
      </c>
      <c r="X11" s="13">
        <f>IF('Contrôles chambres'!S11="","",IFERROR(VLOOKUP('Contrôles chambres'!S11,'Référentiels'!$A$2:$B$5,2,FALSE),"À affecter"))</f>
        <v/>
      </c>
      <c r="Y11" s="14">
        <f>IF(COUNTA('Contrôles chambres'!I11:O11)=0,"",IFERROR(COUNTIF('Contrôles chambres'!I11:O11,10)/7,0))</f>
        <v/>
      </c>
      <c r="Z11" s="2" t="inlineStr">
        <is>
          <t>Chambre libérée après contrôle.</t>
        </is>
      </c>
    </row>
    <row r="12">
      <c r="A12" s="2" t="n"/>
      <c r="B12" s="3" t="n"/>
      <c r="C12" s="4" t="n"/>
      <c r="D12" s="4" t="n"/>
      <c r="E12" s="4" t="n"/>
      <c r="F12" s="2" t="n"/>
      <c r="G12" s="2" t="n"/>
      <c r="H12" s="4" t="n"/>
      <c r="I12" s="4" t="n"/>
      <c r="J12" s="4" t="n"/>
      <c r="K12" s="4" t="n"/>
      <c r="L12" s="4" t="n"/>
      <c r="M12" s="4" t="n"/>
      <c r="N12" s="4" t="n"/>
      <c r="O12" s="4" t="n"/>
      <c r="P12" s="5">
        <f>IF(COUNTA('Contrôles chambres'!I12:O12)=0,"",AVERAGE('Contrôles chambres'!I12:O12))</f>
        <v/>
      </c>
      <c r="Q12" s="2" t="n"/>
      <c r="R12" s="2" t="n"/>
      <c r="S12" s="4" t="n"/>
      <c r="T12" s="6">
        <f>IF('Contrôles chambres'!P12="","",IF('Contrôles chambres'!P12&gt;=9,"Conforme",IF('Contrôles chambres'!P12&gt;=7,"Conforme avec réserve","Non conforme")))</f>
        <v/>
      </c>
      <c r="U12" s="7" t="n"/>
      <c r="V12" s="8" t="n"/>
      <c r="W12" s="3" t="n"/>
      <c r="X12" s="9">
        <f>IF('Contrôles chambres'!S12="","",IFERROR(VLOOKUP('Contrôles chambres'!S12,'Référentiels'!$A$2:$B$5,2,FALSE),"À affecter"))</f>
        <v/>
      </c>
      <c r="Y12" s="10">
        <f>IF(COUNTA('Contrôles chambres'!I12:O12)=0,"",IFERROR(COUNTIF('Contrôles chambres'!I12:O12,10)/7,0))</f>
        <v/>
      </c>
      <c r="Z12" s="2" t="n"/>
    </row>
    <row r="13">
      <c r="A13" s="2" t="n"/>
      <c r="B13" s="3" t="n"/>
      <c r="C13" s="4" t="n"/>
      <c r="D13" s="4" t="n"/>
      <c r="E13" s="4" t="n"/>
      <c r="F13" s="2" t="n"/>
      <c r="G13" s="2" t="n"/>
      <c r="H13" s="4" t="n"/>
      <c r="I13" s="4" t="n"/>
      <c r="J13" s="4" t="n"/>
      <c r="K13" s="4" t="n"/>
      <c r="L13" s="4" t="n"/>
      <c r="M13" s="4" t="n"/>
      <c r="N13" s="4" t="n"/>
      <c r="O13" s="4" t="n"/>
      <c r="P13" s="11">
        <f>IF(COUNTA('Contrôles chambres'!I13:O13)=0,"",AVERAGE('Contrôles chambres'!I13:O13))</f>
        <v/>
      </c>
      <c r="Q13" s="2" t="n"/>
      <c r="R13" s="2" t="n"/>
      <c r="S13" s="4" t="n"/>
      <c r="T13" s="12">
        <f>IF('Contrôles chambres'!P13="","",IF('Contrôles chambres'!P13&gt;=9,"Conforme",IF('Contrôles chambres'!P13&gt;=7,"Conforme avec réserve","Non conforme")))</f>
        <v/>
      </c>
      <c r="U13" s="7" t="n"/>
      <c r="V13" s="8" t="n"/>
      <c r="W13" s="3" t="n"/>
      <c r="X13" s="13">
        <f>IF('Contrôles chambres'!S13="","",IFERROR(VLOOKUP('Contrôles chambres'!S13,'Référentiels'!$A$2:$B$5,2,FALSE),"À affecter"))</f>
        <v/>
      </c>
      <c r="Y13" s="14">
        <f>IF(COUNTA('Contrôles chambres'!I13:O13)=0,"",IFERROR(COUNTIF('Contrôles chambres'!I13:O13,10)/7,0))</f>
        <v/>
      </c>
      <c r="Z13" s="2" t="n"/>
    </row>
    <row r="14">
      <c r="A14" s="2" t="n"/>
      <c r="B14" s="3" t="n"/>
      <c r="C14" s="4" t="n"/>
      <c r="D14" s="4" t="n"/>
      <c r="E14" s="4" t="n"/>
      <c r="F14" s="2" t="n"/>
      <c r="G14" s="2" t="n"/>
      <c r="H14" s="4" t="n"/>
      <c r="I14" s="4" t="n"/>
      <c r="J14" s="4" t="n"/>
      <c r="K14" s="4" t="n"/>
      <c r="L14" s="4" t="n"/>
      <c r="M14" s="4" t="n"/>
      <c r="N14" s="4" t="n"/>
      <c r="O14" s="4" t="n"/>
      <c r="P14" s="5">
        <f>IF(COUNTA('Contrôles chambres'!I14:O14)=0,"",AVERAGE('Contrôles chambres'!I14:O14))</f>
        <v/>
      </c>
      <c r="Q14" s="2" t="n"/>
      <c r="R14" s="2" t="n"/>
      <c r="S14" s="4" t="n"/>
      <c r="T14" s="6">
        <f>IF('Contrôles chambres'!P14="","",IF('Contrôles chambres'!P14&gt;=9,"Conforme",IF('Contrôles chambres'!P14&gt;=7,"Conforme avec réserve","Non conforme")))</f>
        <v/>
      </c>
      <c r="U14" s="7" t="n"/>
      <c r="V14" s="8" t="n"/>
      <c r="W14" s="3" t="n"/>
      <c r="X14" s="9">
        <f>IF('Contrôles chambres'!S14="","",IFERROR(VLOOKUP('Contrôles chambres'!S14,'Référentiels'!$A$2:$B$5,2,FALSE),"À affecter"))</f>
        <v/>
      </c>
      <c r="Y14" s="10">
        <f>IF(COUNTA('Contrôles chambres'!I14:O14)=0,"",IFERROR(COUNTIF('Contrôles chambres'!I14:O14,10)/7,0))</f>
        <v/>
      </c>
      <c r="Z14" s="2" t="n"/>
    </row>
    <row r="15">
      <c r="A15" s="2" t="n"/>
      <c r="B15" s="3" t="n"/>
      <c r="C15" s="4" t="n"/>
      <c r="D15" s="4" t="n"/>
      <c r="E15" s="4" t="n"/>
      <c r="F15" s="2" t="n"/>
      <c r="G15" s="2" t="n"/>
      <c r="H15" s="4" t="n"/>
      <c r="I15" s="4" t="n"/>
      <c r="J15" s="4" t="n"/>
      <c r="K15" s="4" t="n"/>
      <c r="L15" s="4" t="n"/>
      <c r="M15" s="4" t="n"/>
      <c r="N15" s="4" t="n"/>
      <c r="O15" s="4" t="n"/>
      <c r="P15" s="11">
        <f>IF(COUNTA('Contrôles chambres'!I15:O15)=0,"",AVERAGE('Contrôles chambres'!I15:O15))</f>
        <v/>
      </c>
      <c r="Q15" s="2" t="n"/>
      <c r="R15" s="2" t="n"/>
      <c r="S15" s="4" t="n"/>
      <c r="T15" s="12">
        <f>IF('Contrôles chambres'!P15="","",IF('Contrôles chambres'!P15&gt;=9,"Conforme",IF('Contrôles chambres'!P15&gt;=7,"Conforme avec réserve","Non conforme")))</f>
        <v/>
      </c>
      <c r="U15" s="7" t="n"/>
      <c r="V15" s="8" t="n"/>
      <c r="W15" s="3" t="n"/>
      <c r="X15" s="13">
        <f>IF('Contrôles chambres'!S15="","",IFERROR(VLOOKUP('Contrôles chambres'!S15,'Référentiels'!$A$2:$B$5,2,FALSE),"À affecter"))</f>
        <v/>
      </c>
      <c r="Y15" s="14">
        <f>IF(COUNTA('Contrôles chambres'!I15:O15)=0,"",IFERROR(COUNTIF('Contrôles chambres'!I15:O15,10)/7,0))</f>
        <v/>
      </c>
      <c r="Z15" s="2" t="n"/>
    </row>
    <row r="16">
      <c r="A16" s="2" t="n"/>
      <c r="B16" s="3" t="n"/>
      <c r="C16" s="4" t="n"/>
      <c r="D16" s="4" t="n"/>
      <c r="E16" s="4" t="n"/>
      <c r="F16" s="2" t="n"/>
      <c r="G16" s="2" t="n"/>
      <c r="H16" s="4" t="n"/>
      <c r="I16" s="4" t="n"/>
      <c r="J16" s="4" t="n"/>
      <c r="K16" s="4" t="n"/>
      <c r="L16" s="4" t="n"/>
      <c r="M16" s="4" t="n"/>
      <c r="N16" s="4" t="n"/>
      <c r="O16" s="4" t="n"/>
      <c r="P16" s="5">
        <f>IF(COUNTA('Contrôles chambres'!I16:O16)=0,"",AVERAGE('Contrôles chambres'!I16:O16))</f>
        <v/>
      </c>
      <c r="Q16" s="2" t="n"/>
      <c r="R16" s="2" t="n"/>
      <c r="S16" s="4" t="n"/>
      <c r="T16" s="6">
        <f>IF('Contrôles chambres'!P16="","",IF('Contrôles chambres'!P16&gt;=9,"Conforme",IF('Contrôles chambres'!P16&gt;=7,"Conforme avec réserve","Non conforme")))</f>
        <v/>
      </c>
      <c r="U16" s="7" t="n"/>
      <c r="V16" s="8" t="n"/>
      <c r="W16" s="3" t="n"/>
      <c r="X16" s="9">
        <f>IF('Contrôles chambres'!S16="","",IFERROR(VLOOKUP('Contrôles chambres'!S16,'Référentiels'!$A$2:$B$5,2,FALSE),"À affecter"))</f>
        <v/>
      </c>
      <c r="Y16" s="10">
        <f>IF(COUNTA('Contrôles chambres'!I16:O16)=0,"",IFERROR(COUNTIF('Contrôles chambres'!I16:O16,10)/7,0))</f>
        <v/>
      </c>
      <c r="Z16" s="2" t="n"/>
    </row>
    <row r="17">
      <c r="A17" s="2" t="n"/>
      <c r="B17" s="3" t="n"/>
      <c r="C17" s="4" t="n"/>
      <c r="D17" s="4" t="n"/>
      <c r="E17" s="4" t="n"/>
      <c r="F17" s="2" t="n"/>
      <c r="G17" s="2" t="n"/>
      <c r="H17" s="4" t="n"/>
      <c r="I17" s="4" t="n"/>
      <c r="J17" s="4" t="n"/>
      <c r="K17" s="4" t="n"/>
      <c r="L17" s="4" t="n"/>
      <c r="M17" s="4" t="n"/>
      <c r="N17" s="4" t="n"/>
      <c r="O17" s="4" t="n"/>
      <c r="P17" s="11">
        <f>IF(COUNTA('Contrôles chambres'!I17:O17)=0,"",AVERAGE('Contrôles chambres'!I17:O17))</f>
        <v/>
      </c>
      <c r="Q17" s="2" t="n"/>
      <c r="R17" s="2" t="n"/>
      <c r="S17" s="4" t="n"/>
      <c r="T17" s="12">
        <f>IF('Contrôles chambres'!P17="","",IF('Contrôles chambres'!P17&gt;=9,"Conforme",IF('Contrôles chambres'!P17&gt;=7,"Conforme avec réserve","Non conforme")))</f>
        <v/>
      </c>
      <c r="U17" s="7" t="n"/>
      <c r="V17" s="8" t="n"/>
      <c r="W17" s="3" t="n"/>
      <c r="X17" s="13">
        <f>IF('Contrôles chambres'!S17="","",IFERROR(VLOOKUP('Contrôles chambres'!S17,'Référentiels'!$A$2:$B$5,2,FALSE),"À affecter"))</f>
        <v/>
      </c>
      <c r="Y17" s="14">
        <f>IF(COUNTA('Contrôles chambres'!I17:O17)=0,"",IFERROR(COUNTIF('Contrôles chambres'!I17:O17,10)/7,0))</f>
        <v/>
      </c>
      <c r="Z17" s="2" t="n"/>
    </row>
    <row r="18">
      <c r="A18" s="2" t="n"/>
      <c r="B18" s="3" t="n"/>
      <c r="C18" s="4" t="n"/>
      <c r="D18" s="4" t="n"/>
      <c r="E18" s="4" t="n"/>
      <c r="F18" s="2" t="n"/>
      <c r="G18" s="2" t="n"/>
      <c r="H18" s="4" t="n"/>
      <c r="I18" s="4" t="n"/>
      <c r="J18" s="4" t="n"/>
      <c r="K18" s="4" t="n"/>
      <c r="L18" s="4" t="n"/>
      <c r="M18" s="4" t="n"/>
      <c r="N18" s="4" t="n"/>
      <c r="O18" s="4" t="n"/>
      <c r="P18" s="5">
        <f>IF(COUNTA('Contrôles chambres'!I18:O18)=0,"",AVERAGE('Contrôles chambres'!I18:O18))</f>
        <v/>
      </c>
      <c r="Q18" s="2" t="n"/>
      <c r="R18" s="2" t="n"/>
      <c r="S18" s="4" t="n"/>
      <c r="T18" s="6">
        <f>IF('Contrôles chambres'!P18="","",IF('Contrôles chambres'!P18&gt;=9,"Conforme",IF('Contrôles chambres'!P18&gt;=7,"Conforme avec réserve","Non conforme")))</f>
        <v/>
      </c>
      <c r="U18" s="7" t="n"/>
      <c r="V18" s="8" t="n"/>
      <c r="W18" s="3" t="n"/>
      <c r="X18" s="9">
        <f>IF('Contrôles chambres'!S18="","",IFERROR(VLOOKUP('Contrôles chambres'!S18,'Référentiels'!$A$2:$B$5,2,FALSE),"À affecter"))</f>
        <v/>
      </c>
      <c r="Y18" s="10">
        <f>IF(COUNTA('Contrôles chambres'!I18:O18)=0,"",IFERROR(COUNTIF('Contrôles chambres'!I18:O18,10)/7,0))</f>
        <v/>
      </c>
      <c r="Z18" s="2" t="n"/>
    </row>
    <row r="19">
      <c r="A19" s="2" t="n"/>
      <c r="B19" s="3" t="n"/>
      <c r="C19" s="4" t="n"/>
      <c r="D19" s="4" t="n"/>
      <c r="E19" s="4" t="n"/>
      <c r="F19" s="2" t="n"/>
      <c r="G19" s="2" t="n"/>
      <c r="H19" s="4" t="n"/>
      <c r="I19" s="4" t="n"/>
      <c r="J19" s="4" t="n"/>
      <c r="K19" s="4" t="n"/>
      <c r="L19" s="4" t="n"/>
      <c r="M19" s="4" t="n"/>
      <c r="N19" s="4" t="n"/>
      <c r="O19" s="4" t="n"/>
      <c r="P19" s="11">
        <f>IF(COUNTA('Contrôles chambres'!I19:O19)=0,"",AVERAGE('Contrôles chambres'!I19:O19))</f>
        <v/>
      </c>
      <c r="Q19" s="2" t="n"/>
      <c r="R19" s="2" t="n"/>
      <c r="S19" s="4" t="n"/>
      <c r="T19" s="12">
        <f>IF('Contrôles chambres'!P19="","",IF('Contrôles chambres'!P19&gt;=9,"Conforme",IF('Contrôles chambres'!P19&gt;=7,"Conforme avec réserve","Non conforme")))</f>
        <v/>
      </c>
      <c r="U19" s="7" t="n"/>
      <c r="V19" s="8" t="n"/>
      <c r="W19" s="3" t="n"/>
      <c r="X19" s="13">
        <f>IF('Contrôles chambres'!S19="","",IFERROR(VLOOKUP('Contrôles chambres'!S19,'Référentiels'!$A$2:$B$5,2,FALSE),"À affecter"))</f>
        <v/>
      </c>
      <c r="Y19" s="14">
        <f>IF(COUNTA('Contrôles chambres'!I19:O19)=0,"",IFERROR(COUNTIF('Contrôles chambres'!I19:O19,10)/7,0))</f>
        <v/>
      </c>
      <c r="Z19" s="2" t="n"/>
    </row>
    <row r="20">
      <c r="A20" s="2" t="n"/>
      <c r="B20" s="3" t="n"/>
      <c r="C20" s="4" t="n"/>
      <c r="D20" s="4" t="n"/>
      <c r="E20" s="4" t="n"/>
      <c r="F20" s="2" t="n"/>
      <c r="G20" s="2" t="n"/>
      <c r="H20" s="4" t="n"/>
      <c r="I20" s="4" t="n"/>
      <c r="J20" s="4" t="n"/>
      <c r="K20" s="4" t="n"/>
      <c r="L20" s="4" t="n"/>
      <c r="M20" s="4" t="n"/>
      <c r="N20" s="4" t="n"/>
      <c r="O20" s="4" t="n"/>
      <c r="P20" s="5">
        <f>IF(COUNTA('Contrôles chambres'!I20:O20)=0,"",AVERAGE('Contrôles chambres'!I20:O20))</f>
        <v/>
      </c>
      <c r="Q20" s="2" t="n"/>
      <c r="R20" s="2" t="n"/>
      <c r="S20" s="4" t="n"/>
      <c r="T20" s="6">
        <f>IF('Contrôles chambres'!P20="","",IF('Contrôles chambres'!P20&gt;=9,"Conforme",IF('Contrôles chambres'!P20&gt;=7,"Conforme avec réserve","Non conforme")))</f>
        <v/>
      </c>
      <c r="U20" s="7" t="n"/>
      <c r="V20" s="8" t="n"/>
      <c r="W20" s="3" t="n"/>
      <c r="X20" s="9">
        <f>IF('Contrôles chambres'!S20="","",IFERROR(VLOOKUP('Contrôles chambres'!S20,'Référentiels'!$A$2:$B$5,2,FALSE),"À affecter"))</f>
        <v/>
      </c>
      <c r="Y20" s="10">
        <f>IF(COUNTA('Contrôles chambres'!I20:O20)=0,"",IFERROR(COUNTIF('Contrôles chambres'!I20:O20,10)/7,0))</f>
        <v/>
      </c>
      <c r="Z20" s="2" t="n"/>
    </row>
    <row r="21">
      <c r="A21" s="2" t="n"/>
      <c r="B21" s="3" t="n"/>
      <c r="C21" s="4" t="n"/>
      <c r="D21" s="4" t="n"/>
      <c r="E21" s="4" t="n"/>
      <c r="F21" s="2" t="n"/>
      <c r="G21" s="2" t="n"/>
      <c r="H21" s="4" t="n"/>
      <c r="I21" s="4" t="n"/>
      <c r="J21" s="4" t="n"/>
      <c r="K21" s="4" t="n"/>
      <c r="L21" s="4" t="n"/>
      <c r="M21" s="4" t="n"/>
      <c r="N21" s="4" t="n"/>
      <c r="O21" s="4" t="n"/>
      <c r="P21" s="11">
        <f>IF(COUNTA('Contrôles chambres'!I21:O21)=0,"",AVERAGE('Contrôles chambres'!I21:O21))</f>
        <v/>
      </c>
      <c r="Q21" s="2" t="n"/>
      <c r="R21" s="2" t="n"/>
      <c r="S21" s="4" t="n"/>
      <c r="T21" s="12">
        <f>IF('Contrôles chambres'!P21="","",IF('Contrôles chambres'!P21&gt;=9,"Conforme",IF('Contrôles chambres'!P21&gt;=7,"Conforme avec réserve","Non conforme")))</f>
        <v/>
      </c>
      <c r="U21" s="7" t="n"/>
      <c r="V21" s="8" t="n"/>
      <c r="W21" s="3" t="n"/>
      <c r="X21" s="13">
        <f>IF('Contrôles chambres'!S21="","",IFERROR(VLOOKUP('Contrôles chambres'!S21,'Référentiels'!$A$2:$B$5,2,FALSE),"À affecter"))</f>
        <v/>
      </c>
      <c r="Y21" s="14">
        <f>IF(COUNTA('Contrôles chambres'!I21:O21)=0,"",IFERROR(COUNTIF('Contrôles chambres'!I21:O21,10)/7,0))</f>
        <v/>
      </c>
      <c r="Z21" s="2" t="n"/>
    </row>
    <row r="22">
      <c r="A22" s="2" t="n"/>
      <c r="B22" s="3" t="n"/>
      <c r="C22" s="4" t="n"/>
      <c r="D22" s="4" t="n"/>
      <c r="E22" s="4" t="n"/>
      <c r="F22" s="2" t="n"/>
      <c r="G22" s="2" t="n"/>
      <c r="H22" s="4" t="n"/>
      <c r="I22" s="4" t="n"/>
      <c r="J22" s="4" t="n"/>
      <c r="K22" s="4" t="n"/>
      <c r="L22" s="4" t="n"/>
      <c r="M22" s="4" t="n"/>
      <c r="N22" s="4" t="n"/>
      <c r="O22" s="4" t="n"/>
      <c r="P22" s="5">
        <f>IF(COUNTA('Contrôles chambres'!I22:O22)=0,"",AVERAGE('Contrôles chambres'!I22:O22))</f>
        <v/>
      </c>
      <c r="Q22" s="2" t="n"/>
      <c r="R22" s="2" t="n"/>
      <c r="S22" s="4" t="n"/>
      <c r="T22" s="6">
        <f>IF('Contrôles chambres'!P22="","",IF('Contrôles chambres'!P22&gt;=9,"Conforme",IF('Contrôles chambres'!P22&gt;=7,"Conforme avec réserve","Non conforme")))</f>
        <v/>
      </c>
      <c r="U22" s="7" t="n"/>
      <c r="V22" s="8" t="n"/>
      <c r="W22" s="3" t="n"/>
      <c r="X22" s="9">
        <f>IF('Contrôles chambres'!S22="","",IFERROR(VLOOKUP('Contrôles chambres'!S22,'Référentiels'!$A$2:$B$5,2,FALSE),"À affecter"))</f>
        <v/>
      </c>
      <c r="Y22" s="10">
        <f>IF(COUNTA('Contrôles chambres'!I22:O22)=0,"",IFERROR(COUNTIF('Contrôles chambres'!I22:O22,10)/7,0))</f>
        <v/>
      </c>
      <c r="Z22" s="2" t="n"/>
    </row>
    <row r="23">
      <c r="A23" s="2" t="n"/>
      <c r="B23" s="3" t="n"/>
      <c r="C23" s="4" t="n"/>
      <c r="D23" s="4" t="n"/>
      <c r="E23" s="4" t="n"/>
      <c r="F23" s="2" t="n"/>
      <c r="G23" s="2" t="n"/>
      <c r="H23" s="4" t="n"/>
      <c r="I23" s="4" t="n"/>
      <c r="J23" s="4" t="n"/>
      <c r="K23" s="4" t="n"/>
      <c r="L23" s="4" t="n"/>
      <c r="M23" s="4" t="n"/>
      <c r="N23" s="4" t="n"/>
      <c r="O23" s="4" t="n"/>
      <c r="P23" s="11">
        <f>IF(COUNTA('Contrôles chambres'!I23:O23)=0,"",AVERAGE('Contrôles chambres'!I23:O23))</f>
        <v/>
      </c>
      <c r="Q23" s="2" t="n"/>
      <c r="R23" s="2" t="n"/>
      <c r="S23" s="4" t="n"/>
      <c r="T23" s="12">
        <f>IF('Contrôles chambres'!P23="","",IF('Contrôles chambres'!P23&gt;=9,"Conforme",IF('Contrôles chambres'!P23&gt;=7,"Conforme avec réserve","Non conforme")))</f>
        <v/>
      </c>
      <c r="U23" s="7" t="n"/>
      <c r="V23" s="8" t="n"/>
      <c r="W23" s="3" t="n"/>
      <c r="X23" s="13">
        <f>IF('Contrôles chambres'!S23="","",IFERROR(VLOOKUP('Contrôles chambres'!S23,'Référentiels'!$A$2:$B$5,2,FALSE),"À affecter"))</f>
        <v/>
      </c>
      <c r="Y23" s="14">
        <f>IF(COUNTA('Contrôles chambres'!I23:O23)=0,"",IFERROR(COUNTIF('Contrôles chambres'!I23:O23,10)/7,0))</f>
        <v/>
      </c>
      <c r="Z23" s="2" t="n"/>
    </row>
    <row r="24">
      <c r="A24" s="2" t="n"/>
      <c r="B24" s="3" t="n"/>
      <c r="C24" s="4" t="n"/>
      <c r="D24" s="4" t="n"/>
      <c r="E24" s="4" t="n"/>
      <c r="F24" s="2" t="n"/>
      <c r="G24" s="2" t="n"/>
      <c r="H24" s="4" t="n"/>
      <c r="I24" s="4" t="n"/>
      <c r="J24" s="4" t="n"/>
      <c r="K24" s="4" t="n"/>
      <c r="L24" s="4" t="n"/>
      <c r="M24" s="4" t="n"/>
      <c r="N24" s="4" t="n"/>
      <c r="O24" s="4" t="n"/>
      <c r="P24" s="5">
        <f>IF(COUNTA('Contrôles chambres'!I24:O24)=0,"",AVERAGE('Contrôles chambres'!I24:O24))</f>
        <v/>
      </c>
      <c r="Q24" s="2" t="n"/>
      <c r="R24" s="2" t="n"/>
      <c r="S24" s="4" t="n"/>
      <c r="T24" s="6">
        <f>IF('Contrôles chambres'!P24="","",IF('Contrôles chambres'!P24&gt;=9,"Conforme",IF('Contrôles chambres'!P24&gt;=7,"Conforme avec réserve","Non conforme")))</f>
        <v/>
      </c>
      <c r="U24" s="7" t="n"/>
      <c r="V24" s="8" t="n"/>
      <c r="W24" s="3" t="n"/>
      <c r="X24" s="9">
        <f>IF('Contrôles chambres'!S24="","",IFERROR(VLOOKUP('Contrôles chambres'!S24,'Référentiels'!$A$2:$B$5,2,FALSE),"À affecter"))</f>
        <v/>
      </c>
      <c r="Y24" s="10">
        <f>IF(COUNTA('Contrôles chambres'!I24:O24)=0,"",IFERROR(COUNTIF('Contrôles chambres'!I24:O24,10)/7,0))</f>
        <v/>
      </c>
      <c r="Z24" s="2" t="n"/>
    </row>
    <row r="25">
      <c r="A25" s="2" t="n"/>
      <c r="B25" s="3" t="n"/>
      <c r="C25" s="4" t="n"/>
      <c r="D25" s="4" t="n"/>
      <c r="E25" s="4" t="n"/>
      <c r="F25" s="2" t="n"/>
      <c r="G25" s="2" t="n"/>
      <c r="H25" s="4" t="n"/>
      <c r="I25" s="4" t="n"/>
      <c r="J25" s="4" t="n"/>
      <c r="K25" s="4" t="n"/>
      <c r="L25" s="4" t="n"/>
      <c r="M25" s="4" t="n"/>
      <c r="N25" s="4" t="n"/>
      <c r="O25" s="4" t="n"/>
      <c r="P25" s="11">
        <f>IF(COUNTA('Contrôles chambres'!I25:O25)=0,"",AVERAGE('Contrôles chambres'!I25:O25))</f>
        <v/>
      </c>
      <c r="Q25" s="2" t="n"/>
      <c r="R25" s="2" t="n"/>
      <c r="S25" s="4" t="n"/>
      <c r="T25" s="12">
        <f>IF('Contrôles chambres'!P25="","",IF('Contrôles chambres'!P25&gt;=9,"Conforme",IF('Contrôles chambres'!P25&gt;=7,"Conforme avec réserve","Non conforme")))</f>
        <v/>
      </c>
      <c r="U25" s="7" t="n"/>
      <c r="V25" s="8" t="n"/>
      <c r="W25" s="3" t="n"/>
      <c r="X25" s="13">
        <f>IF('Contrôles chambres'!S25="","",IFERROR(VLOOKUP('Contrôles chambres'!S25,'Référentiels'!$A$2:$B$5,2,FALSE),"À affecter"))</f>
        <v/>
      </c>
      <c r="Y25" s="14">
        <f>IF(COUNTA('Contrôles chambres'!I25:O25)=0,"",IFERROR(COUNTIF('Contrôles chambres'!I25:O25,10)/7,0))</f>
        <v/>
      </c>
      <c r="Z25" s="2" t="n"/>
    </row>
    <row r="26">
      <c r="A26" s="2" t="n"/>
      <c r="B26" s="3" t="n"/>
      <c r="C26" s="4" t="n"/>
      <c r="D26" s="4" t="n"/>
      <c r="E26" s="4" t="n"/>
      <c r="F26" s="2" t="n"/>
      <c r="G26" s="2" t="n"/>
      <c r="H26" s="4" t="n"/>
      <c r="I26" s="4" t="n"/>
      <c r="J26" s="4" t="n"/>
      <c r="K26" s="4" t="n"/>
      <c r="L26" s="4" t="n"/>
      <c r="M26" s="4" t="n"/>
      <c r="N26" s="4" t="n"/>
      <c r="O26" s="4" t="n"/>
      <c r="P26" s="5">
        <f>IF(COUNTA('Contrôles chambres'!I26:O26)=0,"",AVERAGE('Contrôles chambres'!I26:O26))</f>
        <v/>
      </c>
      <c r="Q26" s="2" t="n"/>
      <c r="R26" s="2" t="n"/>
      <c r="S26" s="4" t="n"/>
      <c r="T26" s="6">
        <f>IF('Contrôles chambres'!P26="","",IF('Contrôles chambres'!P26&gt;=9,"Conforme",IF('Contrôles chambres'!P26&gt;=7,"Conforme avec réserve","Non conforme")))</f>
        <v/>
      </c>
      <c r="U26" s="7" t="n"/>
      <c r="V26" s="8" t="n"/>
      <c r="W26" s="3" t="n"/>
      <c r="X26" s="9">
        <f>IF('Contrôles chambres'!S26="","",IFERROR(VLOOKUP('Contrôles chambres'!S26,'Référentiels'!$A$2:$B$5,2,FALSE),"À affecter"))</f>
        <v/>
      </c>
      <c r="Y26" s="10">
        <f>IF(COUNTA('Contrôles chambres'!I26:O26)=0,"",IFERROR(COUNTIF('Contrôles chambres'!I26:O26,10)/7,0))</f>
        <v/>
      </c>
      <c r="Z26" s="2" t="n"/>
    </row>
    <row r="27">
      <c r="A27" s="2" t="n"/>
      <c r="B27" s="3" t="n"/>
      <c r="C27" s="4" t="n"/>
      <c r="D27" s="4" t="n"/>
      <c r="E27" s="4" t="n"/>
      <c r="F27" s="2" t="n"/>
      <c r="G27" s="2" t="n"/>
      <c r="H27" s="4" t="n"/>
      <c r="I27" s="4" t="n"/>
      <c r="J27" s="4" t="n"/>
      <c r="K27" s="4" t="n"/>
      <c r="L27" s="4" t="n"/>
      <c r="M27" s="4" t="n"/>
      <c r="N27" s="4" t="n"/>
      <c r="O27" s="4" t="n"/>
      <c r="P27" s="11">
        <f>IF(COUNTA('Contrôles chambres'!I27:O27)=0,"",AVERAGE('Contrôles chambres'!I27:O27))</f>
        <v/>
      </c>
      <c r="Q27" s="2" t="n"/>
      <c r="R27" s="2" t="n"/>
      <c r="S27" s="4" t="n"/>
      <c r="T27" s="12">
        <f>IF('Contrôles chambres'!P27="","",IF('Contrôles chambres'!P27&gt;=9,"Conforme",IF('Contrôles chambres'!P27&gt;=7,"Conforme avec réserve","Non conforme")))</f>
        <v/>
      </c>
      <c r="U27" s="7" t="n"/>
      <c r="V27" s="8" t="n"/>
      <c r="W27" s="3" t="n"/>
      <c r="X27" s="13">
        <f>IF('Contrôles chambres'!S27="","",IFERROR(VLOOKUP('Contrôles chambres'!S27,'Référentiels'!$A$2:$B$5,2,FALSE),"À affecter"))</f>
        <v/>
      </c>
      <c r="Y27" s="14">
        <f>IF(COUNTA('Contrôles chambres'!I27:O27)=0,"",IFERROR(COUNTIF('Contrôles chambres'!I27:O27,10)/7,0))</f>
        <v/>
      </c>
      <c r="Z27" s="2" t="n"/>
    </row>
    <row r="28">
      <c r="A28" s="2" t="n"/>
      <c r="B28" s="3" t="n"/>
      <c r="C28" s="4" t="n"/>
      <c r="D28" s="4" t="n"/>
      <c r="E28" s="4" t="n"/>
      <c r="F28" s="2" t="n"/>
      <c r="G28" s="2" t="n"/>
      <c r="H28" s="4" t="n"/>
      <c r="I28" s="4" t="n"/>
      <c r="J28" s="4" t="n"/>
      <c r="K28" s="4" t="n"/>
      <c r="L28" s="4" t="n"/>
      <c r="M28" s="4" t="n"/>
      <c r="N28" s="4" t="n"/>
      <c r="O28" s="4" t="n"/>
      <c r="P28" s="5">
        <f>IF(COUNTA('Contrôles chambres'!I28:O28)=0,"",AVERAGE('Contrôles chambres'!I28:O28))</f>
        <v/>
      </c>
      <c r="Q28" s="2" t="n"/>
      <c r="R28" s="2" t="n"/>
      <c r="S28" s="4" t="n"/>
      <c r="T28" s="6">
        <f>IF('Contrôles chambres'!P28="","",IF('Contrôles chambres'!P28&gt;=9,"Conforme",IF('Contrôles chambres'!P28&gt;=7,"Conforme avec réserve","Non conforme")))</f>
        <v/>
      </c>
      <c r="U28" s="7" t="n"/>
      <c r="V28" s="8" t="n"/>
      <c r="W28" s="3" t="n"/>
      <c r="X28" s="9">
        <f>IF('Contrôles chambres'!S28="","",IFERROR(VLOOKUP('Contrôles chambres'!S28,'Référentiels'!$A$2:$B$5,2,FALSE),"À affecter"))</f>
        <v/>
      </c>
      <c r="Y28" s="10">
        <f>IF(COUNTA('Contrôles chambres'!I28:O28)=0,"",IFERROR(COUNTIF('Contrôles chambres'!I28:O28,10)/7,0))</f>
        <v/>
      </c>
      <c r="Z28" s="2" t="n"/>
    </row>
    <row r="29">
      <c r="A29" s="2" t="n"/>
      <c r="B29" s="3" t="n"/>
      <c r="C29" s="4" t="n"/>
      <c r="D29" s="4" t="n"/>
      <c r="E29" s="4" t="n"/>
      <c r="F29" s="2" t="n"/>
      <c r="G29" s="2" t="n"/>
      <c r="H29" s="4" t="n"/>
      <c r="I29" s="4" t="n"/>
      <c r="J29" s="4" t="n"/>
      <c r="K29" s="4" t="n"/>
      <c r="L29" s="4" t="n"/>
      <c r="M29" s="4" t="n"/>
      <c r="N29" s="4" t="n"/>
      <c r="O29" s="4" t="n"/>
      <c r="P29" s="11">
        <f>IF(COUNTA('Contrôles chambres'!I29:O29)=0,"",AVERAGE('Contrôles chambres'!I29:O29))</f>
        <v/>
      </c>
      <c r="Q29" s="2" t="n"/>
      <c r="R29" s="2" t="n"/>
      <c r="S29" s="4" t="n"/>
      <c r="T29" s="12">
        <f>IF('Contrôles chambres'!P29="","",IF('Contrôles chambres'!P29&gt;=9,"Conforme",IF('Contrôles chambres'!P29&gt;=7,"Conforme avec réserve","Non conforme")))</f>
        <v/>
      </c>
      <c r="U29" s="7" t="n"/>
      <c r="V29" s="8" t="n"/>
      <c r="W29" s="3" t="n"/>
      <c r="X29" s="13">
        <f>IF('Contrôles chambres'!S29="","",IFERROR(VLOOKUP('Contrôles chambres'!S29,'Référentiels'!$A$2:$B$5,2,FALSE),"À affecter"))</f>
        <v/>
      </c>
      <c r="Y29" s="14">
        <f>IF(COUNTA('Contrôles chambres'!I29:O29)=0,"",IFERROR(COUNTIF('Contrôles chambres'!I29:O29,10)/7,0))</f>
        <v/>
      </c>
      <c r="Z29" s="2" t="n"/>
    </row>
    <row r="30">
      <c r="A30" s="2" t="n"/>
      <c r="B30" s="3" t="n"/>
      <c r="C30" s="4" t="n"/>
      <c r="D30" s="4" t="n"/>
      <c r="E30" s="4" t="n"/>
      <c r="F30" s="2" t="n"/>
      <c r="G30" s="2" t="n"/>
      <c r="H30" s="4" t="n"/>
      <c r="I30" s="4" t="n"/>
      <c r="J30" s="4" t="n"/>
      <c r="K30" s="4" t="n"/>
      <c r="L30" s="4" t="n"/>
      <c r="M30" s="4" t="n"/>
      <c r="N30" s="4" t="n"/>
      <c r="O30" s="4" t="n"/>
      <c r="P30" s="5">
        <f>IF(COUNTA('Contrôles chambres'!I30:O30)=0,"",AVERAGE('Contrôles chambres'!I30:O30))</f>
        <v/>
      </c>
      <c r="Q30" s="2" t="n"/>
      <c r="R30" s="2" t="n"/>
      <c r="S30" s="4" t="n"/>
      <c r="T30" s="6">
        <f>IF('Contrôles chambres'!P30="","",IF('Contrôles chambres'!P30&gt;=9,"Conforme",IF('Contrôles chambres'!P30&gt;=7,"Conforme avec réserve","Non conforme")))</f>
        <v/>
      </c>
      <c r="U30" s="7" t="n"/>
      <c r="V30" s="8" t="n"/>
      <c r="W30" s="3" t="n"/>
      <c r="X30" s="9">
        <f>IF('Contrôles chambres'!S30="","",IFERROR(VLOOKUP('Contrôles chambres'!S30,'Référentiels'!$A$2:$B$5,2,FALSE),"À affecter"))</f>
        <v/>
      </c>
      <c r="Y30" s="10">
        <f>IF(COUNTA('Contrôles chambres'!I30:O30)=0,"",IFERROR(COUNTIF('Contrôles chambres'!I30:O30,10)/7,0))</f>
        <v/>
      </c>
      <c r="Z30" s="2" t="n"/>
    </row>
    <row r="31">
      <c r="A31" s="2" t="n"/>
      <c r="B31" s="3" t="n"/>
      <c r="C31" s="4" t="n"/>
      <c r="D31" s="4" t="n"/>
      <c r="E31" s="4" t="n"/>
      <c r="F31" s="2" t="n"/>
      <c r="G31" s="2" t="n"/>
      <c r="H31" s="4" t="n"/>
      <c r="I31" s="4" t="n"/>
      <c r="J31" s="4" t="n"/>
      <c r="K31" s="4" t="n"/>
      <c r="L31" s="4" t="n"/>
      <c r="M31" s="4" t="n"/>
      <c r="N31" s="4" t="n"/>
      <c r="O31" s="4" t="n"/>
      <c r="P31" s="11">
        <f>IF(COUNTA('Contrôles chambres'!I31:O31)=0,"",AVERAGE('Contrôles chambres'!I31:O31))</f>
        <v/>
      </c>
      <c r="Q31" s="2" t="n"/>
      <c r="R31" s="2" t="n"/>
      <c r="S31" s="4" t="n"/>
      <c r="T31" s="12">
        <f>IF('Contrôles chambres'!P31="","",IF('Contrôles chambres'!P31&gt;=9,"Conforme",IF('Contrôles chambres'!P31&gt;=7,"Conforme avec réserve","Non conforme")))</f>
        <v/>
      </c>
      <c r="U31" s="7" t="n"/>
      <c r="V31" s="8" t="n"/>
      <c r="W31" s="3" t="n"/>
      <c r="X31" s="13">
        <f>IF('Contrôles chambres'!S31="","",IFERROR(VLOOKUP('Contrôles chambres'!S31,'Référentiels'!$A$2:$B$5,2,FALSE),"À affecter"))</f>
        <v/>
      </c>
      <c r="Y31" s="14">
        <f>IF(COUNTA('Contrôles chambres'!I31:O31)=0,"",IFERROR(COUNTIF('Contrôles chambres'!I31:O31,10)/7,0))</f>
        <v/>
      </c>
      <c r="Z31" s="2" t="n"/>
    </row>
    <row r="32">
      <c r="A32" s="2" t="n"/>
      <c r="B32" s="3" t="n"/>
      <c r="C32" s="4" t="n"/>
      <c r="D32" s="4" t="n"/>
      <c r="E32" s="4" t="n"/>
      <c r="F32" s="2" t="n"/>
      <c r="G32" s="2" t="n"/>
      <c r="H32" s="4" t="n"/>
      <c r="I32" s="4" t="n"/>
      <c r="J32" s="4" t="n"/>
      <c r="K32" s="4" t="n"/>
      <c r="L32" s="4" t="n"/>
      <c r="M32" s="4" t="n"/>
      <c r="N32" s="4" t="n"/>
      <c r="O32" s="4" t="n"/>
      <c r="P32" s="5">
        <f>IF(COUNTA('Contrôles chambres'!I32:O32)=0,"",AVERAGE('Contrôles chambres'!I32:O32))</f>
        <v/>
      </c>
      <c r="Q32" s="2" t="n"/>
      <c r="R32" s="2" t="n"/>
      <c r="S32" s="4" t="n"/>
      <c r="T32" s="6">
        <f>IF('Contrôles chambres'!P32="","",IF('Contrôles chambres'!P32&gt;=9,"Conforme",IF('Contrôles chambres'!P32&gt;=7,"Conforme avec réserve","Non conforme")))</f>
        <v/>
      </c>
      <c r="U32" s="7" t="n"/>
      <c r="V32" s="8" t="n"/>
      <c r="W32" s="3" t="n"/>
      <c r="X32" s="9">
        <f>IF('Contrôles chambres'!S32="","",IFERROR(VLOOKUP('Contrôles chambres'!S32,'Référentiels'!$A$2:$B$5,2,FALSE),"À affecter"))</f>
        <v/>
      </c>
      <c r="Y32" s="10">
        <f>IF(COUNTA('Contrôles chambres'!I32:O32)=0,"",IFERROR(COUNTIF('Contrôles chambres'!I32:O32,10)/7,0))</f>
        <v/>
      </c>
      <c r="Z32" s="2" t="n"/>
    </row>
    <row r="33">
      <c r="A33" s="2" t="n"/>
      <c r="B33" s="3" t="n"/>
      <c r="C33" s="4" t="n"/>
      <c r="D33" s="4" t="n"/>
      <c r="E33" s="4" t="n"/>
      <c r="F33" s="2" t="n"/>
      <c r="G33" s="2" t="n"/>
      <c r="H33" s="4" t="n"/>
      <c r="I33" s="4" t="n"/>
      <c r="J33" s="4" t="n"/>
      <c r="K33" s="4" t="n"/>
      <c r="L33" s="4" t="n"/>
      <c r="M33" s="4" t="n"/>
      <c r="N33" s="4" t="n"/>
      <c r="O33" s="4" t="n"/>
      <c r="P33" s="11">
        <f>IF(COUNTA('Contrôles chambres'!I33:O33)=0,"",AVERAGE('Contrôles chambres'!I33:O33))</f>
        <v/>
      </c>
      <c r="Q33" s="2" t="n"/>
      <c r="R33" s="2" t="n"/>
      <c r="S33" s="4" t="n"/>
      <c r="T33" s="12">
        <f>IF('Contrôles chambres'!P33="","",IF('Contrôles chambres'!P33&gt;=9,"Conforme",IF('Contrôles chambres'!P33&gt;=7,"Conforme avec réserve","Non conforme")))</f>
        <v/>
      </c>
      <c r="U33" s="7" t="n"/>
      <c r="V33" s="8" t="n"/>
      <c r="W33" s="3" t="n"/>
      <c r="X33" s="13">
        <f>IF('Contrôles chambres'!S33="","",IFERROR(VLOOKUP('Contrôles chambres'!S33,'Référentiels'!$A$2:$B$5,2,FALSE),"À affecter"))</f>
        <v/>
      </c>
      <c r="Y33" s="14">
        <f>IF(COUNTA('Contrôles chambres'!I33:O33)=0,"",IFERROR(COUNTIF('Contrôles chambres'!I33:O33,10)/7,0))</f>
        <v/>
      </c>
      <c r="Z33" s="2" t="n"/>
    </row>
    <row r="34">
      <c r="A34" s="2" t="n"/>
      <c r="B34" s="3" t="n"/>
      <c r="C34" s="4" t="n"/>
      <c r="D34" s="4" t="n"/>
      <c r="E34" s="4" t="n"/>
      <c r="F34" s="2" t="n"/>
      <c r="G34" s="2" t="n"/>
      <c r="H34" s="4" t="n"/>
      <c r="I34" s="4" t="n"/>
      <c r="J34" s="4" t="n"/>
      <c r="K34" s="4" t="n"/>
      <c r="L34" s="4" t="n"/>
      <c r="M34" s="4" t="n"/>
      <c r="N34" s="4" t="n"/>
      <c r="O34" s="4" t="n"/>
      <c r="P34" s="5">
        <f>IF(COUNTA('Contrôles chambres'!I34:O34)=0,"",AVERAGE('Contrôles chambres'!I34:O34))</f>
        <v/>
      </c>
      <c r="Q34" s="2" t="n"/>
      <c r="R34" s="2" t="n"/>
      <c r="S34" s="4" t="n"/>
      <c r="T34" s="6">
        <f>IF('Contrôles chambres'!P34="","",IF('Contrôles chambres'!P34&gt;=9,"Conforme",IF('Contrôles chambres'!P34&gt;=7,"Conforme avec réserve","Non conforme")))</f>
        <v/>
      </c>
      <c r="U34" s="7" t="n"/>
      <c r="V34" s="8" t="n"/>
      <c r="W34" s="3" t="n"/>
      <c r="X34" s="9">
        <f>IF('Contrôles chambres'!S34="","",IFERROR(VLOOKUP('Contrôles chambres'!S34,'Référentiels'!$A$2:$B$5,2,FALSE),"À affecter"))</f>
        <v/>
      </c>
      <c r="Y34" s="10">
        <f>IF(COUNTA('Contrôles chambres'!I34:O34)=0,"",IFERROR(COUNTIF('Contrôles chambres'!I34:O34,10)/7,0))</f>
        <v/>
      </c>
      <c r="Z34" s="2" t="n"/>
    </row>
    <row r="35">
      <c r="A35" s="2" t="n"/>
      <c r="B35" s="3" t="n"/>
      <c r="C35" s="4" t="n"/>
      <c r="D35" s="4" t="n"/>
      <c r="E35" s="4" t="n"/>
      <c r="F35" s="2" t="n"/>
      <c r="G35" s="2" t="n"/>
      <c r="H35" s="4" t="n"/>
      <c r="I35" s="4" t="n"/>
      <c r="J35" s="4" t="n"/>
      <c r="K35" s="4" t="n"/>
      <c r="L35" s="4" t="n"/>
      <c r="M35" s="4" t="n"/>
      <c r="N35" s="4" t="n"/>
      <c r="O35" s="4" t="n"/>
      <c r="P35" s="11">
        <f>IF(COUNTA('Contrôles chambres'!I35:O35)=0,"",AVERAGE('Contrôles chambres'!I35:O35))</f>
        <v/>
      </c>
      <c r="Q35" s="2" t="n"/>
      <c r="R35" s="2" t="n"/>
      <c r="S35" s="4" t="n"/>
      <c r="T35" s="12">
        <f>IF('Contrôles chambres'!P35="","",IF('Contrôles chambres'!P35&gt;=9,"Conforme",IF('Contrôles chambres'!P35&gt;=7,"Conforme avec réserve","Non conforme")))</f>
        <v/>
      </c>
      <c r="U35" s="7" t="n"/>
      <c r="V35" s="8" t="n"/>
      <c r="W35" s="3" t="n"/>
      <c r="X35" s="13">
        <f>IF('Contrôles chambres'!S35="","",IFERROR(VLOOKUP('Contrôles chambres'!S35,'Référentiels'!$A$2:$B$5,2,FALSE),"À affecter"))</f>
        <v/>
      </c>
      <c r="Y35" s="14">
        <f>IF(COUNTA('Contrôles chambres'!I35:O35)=0,"",IFERROR(COUNTIF('Contrôles chambres'!I35:O35,10)/7,0))</f>
        <v/>
      </c>
      <c r="Z35" s="2" t="n"/>
    </row>
    <row r="36">
      <c r="A36" s="2" t="n"/>
      <c r="B36" s="3" t="n"/>
      <c r="C36" s="4" t="n"/>
      <c r="D36" s="4" t="n"/>
      <c r="E36" s="4" t="n"/>
      <c r="F36" s="2" t="n"/>
      <c r="G36" s="2" t="n"/>
      <c r="H36" s="4" t="n"/>
      <c r="I36" s="4" t="n"/>
      <c r="J36" s="4" t="n"/>
      <c r="K36" s="4" t="n"/>
      <c r="L36" s="4" t="n"/>
      <c r="M36" s="4" t="n"/>
      <c r="N36" s="4" t="n"/>
      <c r="O36" s="4" t="n"/>
      <c r="P36" s="5">
        <f>IF(COUNTA('Contrôles chambres'!I36:O36)=0,"",AVERAGE('Contrôles chambres'!I36:O36))</f>
        <v/>
      </c>
      <c r="Q36" s="2" t="n"/>
      <c r="R36" s="2" t="n"/>
      <c r="S36" s="4" t="n"/>
      <c r="T36" s="6">
        <f>IF('Contrôles chambres'!P36="","",IF('Contrôles chambres'!P36&gt;=9,"Conforme",IF('Contrôles chambres'!P36&gt;=7,"Conforme avec réserve","Non conforme")))</f>
        <v/>
      </c>
      <c r="U36" s="7" t="n"/>
      <c r="V36" s="8" t="n"/>
      <c r="W36" s="3" t="n"/>
      <c r="X36" s="9">
        <f>IF('Contrôles chambres'!S36="","",IFERROR(VLOOKUP('Contrôles chambres'!S36,'Référentiels'!$A$2:$B$5,2,FALSE),"À affecter"))</f>
        <v/>
      </c>
      <c r="Y36" s="10">
        <f>IF(COUNTA('Contrôles chambres'!I36:O36)=0,"",IFERROR(COUNTIF('Contrôles chambres'!I36:O36,10)/7,0))</f>
        <v/>
      </c>
      <c r="Z36" s="2" t="n"/>
    </row>
    <row r="37">
      <c r="A37" s="2" t="n"/>
      <c r="B37" s="3" t="n"/>
      <c r="C37" s="4" t="n"/>
      <c r="D37" s="4" t="n"/>
      <c r="E37" s="4" t="n"/>
      <c r="F37" s="2" t="n"/>
      <c r="G37" s="2" t="n"/>
      <c r="H37" s="4" t="n"/>
      <c r="I37" s="4" t="n"/>
      <c r="J37" s="4" t="n"/>
      <c r="K37" s="4" t="n"/>
      <c r="L37" s="4" t="n"/>
      <c r="M37" s="4" t="n"/>
      <c r="N37" s="4" t="n"/>
      <c r="O37" s="4" t="n"/>
      <c r="P37" s="11">
        <f>IF(COUNTA('Contrôles chambres'!I37:O37)=0,"",AVERAGE('Contrôles chambres'!I37:O37))</f>
        <v/>
      </c>
      <c r="Q37" s="2" t="n"/>
      <c r="R37" s="2" t="n"/>
      <c r="S37" s="4" t="n"/>
      <c r="T37" s="12">
        <f>IF('Contrôles chambres'!P37="","",IF('Contrôles chambres'!P37&gt;=9,"Conforme",IF('Contrôles chambres'!P37&gt;=7,"Conforme avec réserve","Non conforme")))</f>
        <v/>
      </c>
      <c r="U37" s="7" t="n"/>
      <c r="V37" s="8" t="n"/>
      <c r="W37" s="3" t="n"/>
      <c r="X37" s="13">
        <f>IF('Contrôles chambres'!S37="","",IFERROR(VLOOKUP('Contrôles chambres'!S37,'Référentiels'!$A$2:$B$5,2,FALSE),"À affecter"))</f>
        <v/>
      </c>
      <c r="Y37" s="14">
        <f>IF(COUNTA('Contrôles chambres'!I37:O37)=0,"",IFERROR(COUNTIF('Contrôles chambres'!I37:O37,10)/7,0))</f>
        <v/>
      </c>
      <c r="Z37" s="2" t="n"/>
    </row>
    <row r="38">
      <c r="A38" s="2" t="n"/>
      <c r="B38" s="3" t="n"/>
      <c r="C38" s="4" t="n"/>
      <c r="D38" s="4" t="n"/>
      <c r="E38" s="4" t="n"/>
      <c r="F38" s="2" t="n"/>
      <c r="G38" s="2" t="n"/>
      <c r="H38" s="4" t="n"/>
      <c r="I38" s="4" t="n"/>
      <c r="J38" s="4" t="n"/>
      <c r="K38" s="4" t="n"/>
      <c r="L38" s="4" t="n"/>
      <c r="M38" s="4" t="n"/>
      <c r="N38" s="4" t="n"/>
      <c r="O38" s="4" t="n"/>
      <c r="P38" s="5">
        <f>IF(COUNTA('Contrôles chambres'!I38:O38)=0,"",AVERAGE('Contrôles chambres'!I38:O38))</f>
        <v/>
      </c>
      <c r="Q38" s="2" t="n"/>
      <c r="R38" s="2" t="n"/>
      <c r="S38" s="4" t="n"/>
      <c r="T38" s="6">
        <f>IF('Contrôles chambres'!P38="","",IF('Contrôles chambres'!P38&gt;=9,"Conforme",IF('Contrôles chambres'!P38&gt;=7,"Conforme avec réserve","Non conforme")))</f>
        <v/>
      </c>
      <c r="U38" s="7" t="n"/>
      <c r="V38" s="8" t="n"/>
      <c r="W38" s="3" t="n"/>
      <c r="X38" s="9">
        <f>IF('Contrôles chambres'!S38="","",IFERROR(VLOOKUP('Contrôles chambres'!S38,'Référentiels'!$A$2:$B$5,2,FALSE),"À affecter"))</f>
        <v/>
      </c>
      <c r="Y38" s="10">
        <f>IF(COUNTA('Contrôles chambres'!I38:O38)=0,"",IFERROR(COUNTIF('Contrôles chambres'!I38:O38,10)/7,0))</f>
        <v/>
      </c>
      <c r="Z38" s="2" t="n"/>
    </row>
    <row r="39">
      <c r="A39" s="2" t="n"/>
      <c r="B39" s="3" t="n"/>
      <c r="C39" s="4" t="n"/>
      <c r="D39" s="4" t="n"/>
      <c r="E39" s="4" t="n"/>
      <c r="F39" s="2" t="n"/>
      <c r="G39" s="2" t="n"/>
      <c r="H39" s="4" t="n"/>
      <c r="I39" s="4" t="n"/>
      <c r="J39" s="4" t="n"/>
      <c r="K39" s="4" t="n"/>
      <c r="L39" s="4" t="n"/>
      <c r="M39" s="4" t="n"/>
      <c r="N39" s="4" t="n"/>
      <c r="O39" s="4" t="n"/>
      <c r="P39" s="11">
        <f>IF(COUNTA('Contrôles chambres'!I39:O39)=0,"",AVERAGE('Contrôles chambres'!I39:O39))</f>
        <v/>
      </c>
      <c r="Q39" s="2" t="n"/>
      <c r="R39" s="2" t="n"/>
      <c r="S39" s="4" t="n"/>
      <c r="T39" s="12">
        <f>IF('Contrôles chambres'!P39="","",IF('Contrôles chambres'!P39&gt;=9,"Conforme",IF('Contrôles chambres'!P39&gt;=7,"Conforme avec réserve","Non conforme")))</f>
        <v/>
      </c>
      <c r="U39" s="7" t="n"/>
      <c r="V39" s="8" t="n"/>
      <c r="W39" s="3" t="n"/>
      <c r="X39" s="13">
        <f>IF('Contrôles chambres'!S39="","",IFERROR(VLOOKUP('Contrôles chambres'!S39,'Référentiels'!$A$2:$B$5,2,FALSE),"À affecter"))</f>
        <v/>
      </c>
      <c r="Y39" s="14">
        <f>IF(COUNTA('Contrôles chambres'!I39:O39)=0,"",IFERROR(COUNTIF('Contrôles chambres'!I39:O39,10)/7,0))</f>
        <v/>
      </c>
      <c r="Z39" s="2" t="n"/>
    </row>
    <row r="40">
      <c r="A40" s="2" t="n"/>
      <c r="B40" s="3" t="n"/>
      <c r="C40" s="4" t="n"/>
      <c r="D40" s="4" t="n"/>
      <c r="E40" s="4" t="n"/>
      <c r="F40" s="2" t="n"/>
      <c r="G40" s="2" t="n"/>
      <c r="H40" s="4" t="n"/>
      <c r="I40" s="4" t="n"/>
      <c r="J40" s="4" t="n"/>
      <c r="K40" s="4" t="n"/>
      <c r="L40" s="4" t="n"/>
      <c r="M40" s="4" t="n"/>
      <c r="N40" s="4" t="n"/>
      <c r="O40" s="4" t="n"/>
      <c r="P40" s="5">
        <f>IF(COUNTA('Contrôles chambres'!I40:O40)=0,"",AVERAGE('Contrôles chambres'!I40:O40))</f>
        <v/>
      </c>
      <c r="Q40" s="2" t="n"/>
      <c r="R40" s="2" t="n"/>
      <c r="S40" s="4" t="n"/>
      <c r="T40" s="6">
        <f>IF('Contrôles chambres'!P40="","",IF('Contrôles chambres'!P40&gt;=9,"Conforme",IF('Contrôles chambres'!P40&gt;=7,"Conforme avec réserve","Non conforme")))</f>
        <v/>
      </c>
      <c r="U40" s="7" t="n"/>
      <c r="V40" s="8" t="n"/>
      <c r="W40" s="3" t="n"/>
      <c r="X40" s="9">
        <f>IF('Contrôles chambres'!S40="","",IFERROR(VLOOKUP('Contrôles chambres'!S40,'Référentiels'!$A$2:$B$5,2,FALSE),"À affecter"))</f>
        <v/>
      </c>
      <c r="Y40" s="10">
        <f>IF(COUNTA('Contrôles chambres'!I40:O40)=0,"",IFERROR(COUNTIF('Contrôles chambres'!I40:O40,10)/7,0))</f>
        <v/>
      </c>
      <c r="Z40" s="2" t="n"/>
    </row>
    <row r="41">
      <c r="A41" s="2" t="n"/>
      <c r="B41" s="3" t="n"/>
      <c r="C41" s="4" t="n"/>
      <c r="D41" s="4" t="n"/>
      <c r="E41" s="4" t="n"/>
      <c r="F41" s="2" t="n"/>
      <c r="G41" s="2" t="n"/>
      <c r="H41" s="4" t="n"/>
      <c r="I41" s="4" t="n"/>
      <c r="J41" s="4" t="n"/>
      <c r="K41" s="4" t="n"/>
      <c r="L41" s="4" t="n"/>
      <c r="M41" s="4" t="n"/>
      <c r="N41" s="4" t="n"/>
      <c r="O41" s="4" t="n"/>
      <c r="P41" s="11">
        <f>IF(COUNTA('Contrôles chambres'!I41:O41)=0,"",AVERAGE('Contrôles chambres'!I41:O41))</f>
        <v/>
      </c>
      <c r="Q41" s="2" t="n"/>
      <c r="R41" s="2" t="n"/>
      <c r="S41" s="4" t="n"/>
      <c r="T41" s="12">
        <f>IF('Contrôles chambres'!P41="","",IF('Contrôles chambres'!P41&gt;=9,"Conforme",IF('Contrôles chambres'!P41&gt;=7,"Conforme avec réserve","Non conforme")))</f>
        <v/>
      </c>
      <c r="U41" s="7" t="n"/>
      <c r="V41" s="8" t="n"/>
      <c r="W41" s="3" t="n"/>
      <c r="X41" s="13">
        <f>IF('Contrôles chambres'!S41="","",IFERROR(VLOOKUP('Contrôles chambres'!S41,'Référentiels'!$A$2:$B$5,2,FALSE),"À affecter"))</f>
        <v/>
      </c>
      <c r="Y41" s="14">
        <f>IF(COUNTA('Contrôles chambres'!I41:O41)=0,"",IFERROR(COUNTIF('Contrôles chambres'!I41:O41,10)/7,0))</f>
        <v/>
      </c>
      <c r="Z41" s="2" t="n"/>
    </row>
    <row r="42">
      <c r="A42" s="2" t="n"/>
      <c r="B42" s="3" t="n"/>
      <c r="C42" s="4" t="n"/>
      <c r="D42" s="4" t="n"/>
      <c r="E42" s="4" t="n"/>
      <c r="F42" s="2" t="n"/>
      <c r="G42" s="2" t="n"/>
      <c r="H42" s="4" t="n"/>
      <c r="I42" s="4" t="n"/>
      <c r="J42" s="4" t="n"/>
      <c r="K42" s="4" t="n"/>
      <c r="L42" s="4" t="n"/>
      <c r="M42" s="4" t="n"/>
      <c r="N42" s="4" t="n"/>
      <c r="O42" s="4" t="n"/>
      <c r="P42" s="5">
        <f>IF(COUNTA('Contrôles chambres'!I42:O42)=0,"",AVERAGE('Contrôles chambres'!I42:O42))</f>
        <v/>
      </c>
      <c r="Q42" s="2" t="n"/>
      <c r="R42" s="2" t="n"/>
      <c r="S42" s="4" t="n"/>
      <c r="T42" s="6">
        <f>IF('Contrôles chambres'!P42="","",IF('Contrôles chambres'!P42&gt;=9,"Conforme",IF('Contrôles chambres'!P42&gt;=7,"Conforme avec réserve","Non conforme")))</f>
        <v/>
      </c>
      <c r="U42" s="7" t="n"/>
      <c r="V42" s="8" t="n"/>
      <c r="W42" s="3" t="n"/>
      <c r="X42" s="9">
        <f>IF('Contrôles chambres'!S42="","",IFERROR(VLOOKUP('Contrôles chambres'!S42,'Référentiels'!$A$2:$B$5,2,FALSE),"À affecter"))</f>
        <v/>
      </c>
      <c r="Y42" s="10">
        <f>IF(COUNTA('Contrôles chambres'!I42:O42)=0,"",IFERROR(COUNTIF('Contrôles chambres'!I42:O42,10)/7,0))</f>
        <v/>
      </c>
      <c r="Z42" s="2" t="n"/>
    </row>
    <row r="43">
      <c r="A43" s="2" t="n"/>
      <c r="B43" s="3" t="n"/>
      <c r="C43" s="4" t="n"/>
      <c r="D43" s="4" t="n"/>
      <c r="E43" s="4" t="n"/>
      <c r="F43" s="2" t="n"/>
      <c r="G43" s="2" t="n"/>
      <c r="H43" s="4" t="n"/>
      <c r="I43" s="4" t="n"/>
      <c r="J43" s="4" t="n"/>
      <c r="K43" s="4" t="n"/>
      <c r="L43" s="4" t="n"/>
      <c r="M43" s="4" t="n"/>
      <c r="N43" s="4" t="n"/>
      <c r="O43" s="4" t="n"/>
      <c r="P43" s="11">
        <f>IF(COUNTA('Contrôles chambres'!I43:O43)=0,"",AVERAGE('Contrôles chambres'!I43:O43))</f>
        <v/>
      </c>
      <c r="Q43" s="2" t="n"/>
      <c r="R43" s="2" t="n"/>
      <c r="S43" s="4" t="n"/>
      <c r="T43" s="12">
        <f>IF('Contrôles chambres'!P43="","",IF('Contrôles chambres'!P43&gt;=9,"Conforme",IF('Contrôles chambres'!P43&gt;=7,"Conforme avec réserve","Non conforme")))</f>
        <v/>
      </c>
      <c r="U43" s="7" t="n"/>
      <c r="V43" s="8" t="n"/>
      <c r="W43" s="3" t="n"/>
      <c r="X43" s="13">
        <f>IF('Contrôles chambres'!S43="","",IFERROR(VLOOKUP('Contrôles chambres'!S43,'Référentiels'!$A$2:$B$5,2,FALSE),"À affecter"))</f>
        <v/>
      </c>
      <c r="Y43" s="14">
        <f>IF(COUNTA('Contrôles chambres'!I43:O43)=0,"",IFERROR(COUNTIF('Contrôles chambres'!I43:O43,10)/7,0))</f>
        <v/>
      </c>
      <c r="Z43" s="2" t="n"/>
    </row>
    <row r="44">
      <c r="A44" s="2" t="n"/>
      <c r="B44" s="3" t="n"/>
      <c r="C44" s="4" t="n"/>
      <c r="D44" s="4" t="n"/>
      <c r="E44" s="4" t="n"/>
      <c r="F44" s="2" t="n"/>
      <c r="G44" s="2" t="n"/>
      <c r="H44" s="4" t="n"/>
      <c r="I44" s="4" t="n"/>
      <c r="J44" s="4" t="n"/>
      <c r="K44" s="4" t="n"/>
      <c r="L44" s="4" t="n"/>
      <c r="M44" s="4" t="n"/>
      <c r="N44" s="4" t="n"/>
      <c r="O44" s="4" t="n"/>
      <c r="P44" s="5">
        <f>IF(COUNTA('Contrôles chambres'!I44:O44)=0,"",AVERAGE('Contrôles chambres'!I44:O44))</f>
        <v/>
      </c>
      <c r="Q44" s="2" t="n"/>
      <c r="R44" s="2" t="n"/>
      <c r="S44" s="4" t="n"/>
      <c r="T44" s="6">
        <f>IF('Contrôles chambres'!P44="","",IF('Contrôles chambres'!P44&gt;=9,"Conforme",IF('Contrôles chambres'!P44&gt;=7,"Conforme avec réserve","Non conforme")))</f>
        <v/>
      </c>
      <c r="U44" s="7" t="n"/>
      <c r="V44" s="8" t="n"/>
      <c r="W44" s="3" t="n"/>
      <c r="X44" s="9">
        <f>IF('Contrôles chambres'!S44="","",IFERROR(VLOOKUP('Contrôles chambres'!S44,'Référentiels'!$A$2:$B$5,2,FALSE),"À affecter"))</f>
        <v/>
      </c>
      <c r="Y44" s="10">
        <f>IF(COUNTA('Contrôles chambres'!I44:O44)=0,"",IFERROR(COUNTIF('Contrôles chambres'!I44:O44,10)/7,0))</f>
        <v/>
      </c>
      <c r="Z44" s="2" t="n"/>
    </row>
    <row r="45">
      <c r="A45" s="2" t="n"/>
      <c r="B45" s="3" t="n"/>
      <c r="C45" s="4" t="n"/>
      <c r="D45" s="4" t="n"/>
      <c r="E45" s="4" t="n"/>
      <c r="F45" s="2" t="n"/>
      <c r="G45" s="2" t="n"/>
      <c r="H45" s="4" t="n"/>
      <c r="I45" s="4" t="n"/>
      <c r="J45" s="4" t="n"/>
      <c r="K45" s="4" t="n"/>
      <c r="L45" s="4" t="n"/>
      <c r="M45" s="4" t="n"/>
      <c r="N45" s="4" t="n"/>
      <c r="O45" s="4" t="n"/>
      <c r="P45" s="11">
        <f>IF(COUNTA('Contrôles chambres'!I45:O45)=0,"",AVERAGE('Contrôles chambres'!I45:O45))</f>
        <v/>
      </c>
      <c r="Q45" s="2" t="n"/>
      <c r="R45" s="2" t="n"/>
      <c r="S45" s="4" t="n"/>
      <c r="T45" s="12">
        <f>IF('Contrôles chambres'!P45="","",IF('Contrôles chambres'!P45&gt;=9,"Conforme",IF('Contrôles chambres'!P45&gt;=7,"Conforme avec réserve","Non conforme")))</f>
        <v/>
      </c>
      <c r="U45" s="7" t="n"/>
      <c r="V45" s="8" t="n"/>
      <c r="W45" s="3" t="n"/>
      <c r="X45" s="13">
        <f>IF('Contrôles chambres'!S45="","",IFERROR(VLOOKUP('Contrôles chambres'!S45,'Référentiels'!$A$2:$B$5,2,FALSE),"À affecter"))</f>
        <v/>
      </c>
      <c r="Y45" s="14">
        <f>IF(COUNTA('Contrôles chambres'!I45:O45)=0,"",IFERROR(COUNTIF('Contrôles chambres'!I45:O45,10)/7,0))</f>
        <v/>
      </c>
      <c r="Z45" s="2" t="n"/>
    </row>
    <row r="46">
      <c r="A46" s="2" t="n"/>
      <c r="B46" s="3" t="n"/>
      <c r="C46" s="4" t="n"/>
      <c r="D46" s="4" t="n"/>
      <c r="E46" s="4" t="n"/>
      <c r="F46" s="2" t="n"/>
      <c r="G46" s="2" t="n"/>
      <c r="H46" s="4" t="n"/>
      <c r="I46" s="4" t="n"/>
      <c r="J46" s="4" t="n"/>
      <c r="K46" s="4" t="n"/>
      <c r="L46" s="4" t="n"/>
      <c r="M46" s="4" t="n"/>
      <c r="N46" s="4" t="n"/>
      <c r="O46" s="4" t="n"/>
      <c r="P46" s="5">
        <f>IF(COUNTA('Contrôles chambres'!I46:O46)=0,"",AVERAGE('Contrôles chambres'!I46:O46))</f>
        <v/>
      </c>
      <c r="Q46" s="2" t="n"/>
      <c r="R46" s="2" t="n"/>
      <c r="S46" s="4" t="n"/>
      <c r="T46" s="6">
        <f>IF('Contrôles chambres'!P46="","",IF('Contrôles chambres'!P46&gt;=9,"Conforme",IF('Contrôles chambres'!P46&gt;=7,"Conforme avec réserve","Non conforme")))</f>
        <v/>
      </c>
      <c r="U46" s="7" t="n"/>
      <c r="V46" s="8" t="n"/>
      <c r="W46" s="3" t="n"/>
      <c r="X46" s="9">
        <f>IF('Contrôles chambres'!S46="","",IFERROR(VLOOKUP('Contrôles chambres'!S46,'Référentiels'!$A$2:$B$5,2,FALSE),"À affecter"))</f>
        <v/>
      </c>
      <c r="Y46" s="10">
        <f>IF(COUNTA('Contrôles chambres'!I46:O46)=0,"",IFERROR(COUNTIF('Contrôles chambres'!I46:O46,10)/7,0))</f>
        <v/>
      </c>
      <c r="Z46" s="2" t="n"/>
    </row>
    <row r="47">
      <c r="A47" s="2" t="n"/>
      <c r="B47" s="3" t="n"/>
      <c r="C47" s="4" t="n"/>
      <c r="D47" s="4" t="n"/>
      <c r="E47" s="4" t="n"/>
      <c r="F47" s="2" t="n"/>
      <c r="G47" s="2" t="n"/>
      <c r="H47" s="4" t="n"/>
      <c r="I47" s="4" t="n"/>
      <c r="J47" s="4" t="n"/>
      <c r="K47" s="4" t="n"/>
      <c r="L47" s="4" t="n"/>
      <c r="M47" s="4" t="n"/>
      <c r="N47" s="4" t="n"/>
      <c r="O47" s="4" t="n"/>
      <c r="P47" s="11">
        <f>IF(COUNTA('Contrôles chambres'!I47:O47)=0,"",AVERAGE('Contrôles chambres'!I47:O47))</f>
        <v/>
      </c>
      <c r="Q47" s="2" t="n"/>
      <c r="R47" s="2" t="n"/>
      <c r="S47" s="4" t="n"/>
      <c r="T47" s="12">
        <f>IF('Contrôles chambres'!P47="","",IF('Contrôles chambres'!P47&gt;=9,"Conforme",IF('Contrôles chambres'!P47&gt;=7,"Conforme avec réserve","Non conforme")))</f>
        <v/>
      </c>
      <c r="U47" s="7" t="n"/>
      <c r="V47" s="8" t="n"/>
      <c r="W47" s="3" t="n"/>
      <c r="X47" s="13">
        <f>IF('Contrôles chambres'!S47="","",IFERROR(VLOOKUP('Contrôles chambres'!S47,'Référentiels'!$A$2:$B$5,2,FALSE),"À affecter"))</f>
        <v/>
      </c>
      <c r="Y47" s="14">
        <f>IF(COUNTA('Contrôles chambres'!I47:O47)=0,"",IFERROR(COUNTIF('Contrôles chambres'!I47:O47,10)/7,0))</f>
        <v/>
      </c>
      <c r="Z47" s="2" t="n"/>
    </row>
    <row r="48">
      <c r="A48" s="2" t="n"/>
      <c r="B48" s="3" t="n"/>
      <c r="C48" s="4" t="n"/>
      <c r="D48" s="4" t="n"/>
      <c r="E48" s="4" t="n"/>
      <c r="F48" s="2" t="n"/>
      <c r="G48" s="2" t="n"/>
      <c r="H48" s="4" t="n"/>
      <c r="I48" s="4" t="n"/>
      <c r="J48" s="4" t="n"/>
      <c r="K48" s="4" t="n"/>
      <c r="L48" s="4" t="n"/>
      <c r="M48" s="4" t="n"/>
      <c r="N48" s="4" t="n"/>
      <c r="O48" s="4" t="n"/>
      <c r="P48" s="5">
        <f>IF(COUNTA('Contrôles chambres'!I48:O48)=0,"",AVERAGE('Contrôles chambres'!I48:O48))</f>
        <v/>
      </c>
      <c r="Q48" s="2" t="n"/>
      <c r="R48" s="2" t="n"/>
      <c r="S48" s="4" t="n"/>
      <c r="T48" s="6">
        <f>IF('Contrôles chambres'!P48="","",IF('Contrôles chambres'!P48&gt;=9,"Conforme",IF('Contrôles chambres'!P48&gt;=7,"Conforme avec réserve","Non conforme")))</f>
        <v/>
      </c>
      <c r="U48" s="7" t="n"/>
      <c r="V48" s="8" t="n"/>
      <c r="W48" s="3" t="n"/>
      <c r="X48" s="9">
        <f>IF('Contrôles chambres'!S48="","",IFERROR(VLOOKUP('Contrôles chambres'!S48,'Référentiels'!$A$2:$B$5,2,FALSE),"À affecter"))</f>
        <v/>
      </c>
      <c r="Y48" s="10">
        <f>IF(COUNTA('Contrôles chambres'!I48:O48)=0,"",IFERROR(COUNTIF('Contrôles chambres'!I48:O48,10)/7,0))</f>
        <v/>
      </c>
      <c r="Z48" s="2" t="n"/>
    </row>
    <row r="49">
      <c r="A49" s="2" t="n"/>
      <c r="B49" s="3" t="n"/>
      <c r="C49" s="4" t="n"/>
      <c r="D49" s="4" t="n"/>
      <c r="E49" s="4" t="n"/>
      <c r="F49" s="2" t="n"/>
      <c r="G49" s="2" t="n"/>
      <c r="H49" s="4" t="n"/>
      <c r="I49" s="4" t="n"/>
      <c r="J49" s="4" t="n"/>
      <c r="K49" s="4" t="n"/>
      <c r="L49" s="4" t="n"/>
      <c r="M49" s="4" t="n"/>
      <c r="N49" s="4" t="n"/>
      <c r="O49" s="4" t="n"/>
      <c r="P49" s="11">
        <f>IF(COUNTA('Contrôles chambres'!I49:O49)=0,"",AVERAGE('Contrôles chambres'!I49:O49))</f>
        <v/>
      </c>
      <c r="Q49" s="2" t="n"/>
      <c r="R49" s="2" t="n"/>
      <c r="S49" s="4" t="n"/>
      <c r="T49" s="12">
        <f>IF('Contrôles chambres'!P49="","",IF('Contrôles chambres'!P49&gt;=9,"Conforme",IF('Contrôles chambres'!P49&gt;=7,"Conforme avec réserve","Non conforme")))</f>
        <v/>
      </c>
      <c r="U49" s="7" t="n"/>
      <c r="V49" s="8" t="n"/>
      <c r="W49" s="3" t="n"/>
      <c r="X49" s="13">
        <f>IF('Contrôles chambres'!S49="","",IFERROR(VLOOKUP('Contrôles chambres'!S49,'Référentiels'!$A$2:$B$5,2,FALSE),"À affecter"))</f>
        <v/>
      </c>
      <c r="Y49" s="14">
        <f>IF(COUNTA('Contrôles chambres'!I49:O49)=0,"",IFERROR(COUNTIF('Contrôles chambres'!I49:O49,10)/7,0))</f>
        <v/>
      </c>
      <c r="Z49" s="2" t="n"/>
    </row>
    <row r="50">
      <c r="A50" s="2" t="n"/>
      <c r="B50" s="3" t="n"/>
      <c r="C50" s="4" t="n"/>
      <c r="D50" s="4" t="n"/>
      <c r="E50" s="4" t="n"/>
      <c r="F50" s="2" t="n"/>
      <c r="G50" s="2" t="n"/>
      <c r="H50" s="4" t="n"/>
      <c r="I50" s="4" t="n"/>
      <c r="J50" s="4" t="n"/>
      <c r="K50" s="4" t="n"/>
      <c r="L50" s="4" t="n"/>
      <c r="M50" s="4" t="n"/>
      <c r="N50" s="4" t="n"/>
      <c r="O50" s="4" t="n"/>
      <c r="P50" s="5">
        <f>IF(COUNTA('Contrôles chambres'!I50:O50)=0,"",AVERAGE('Contrôles chambres'!I50:O50))</f>
        <v/>
      </c>
      <c r="Q50" s="2" t="n"/>
      <c r="R50" s="2" t="n"/>
      <c r="S50" s="4" t="n"/>
      <c r="T50" s="6">
        <f>IF('Contrôles chambres'!P50="","",IF('Contrôles chambres'!P50&gt;=9,"Conforme",IF('Contrôles chambres'!P50&gt;=7,"Conforme avec réserve","Non conforme")))</f>
        <v/>
      </c>
      <c r="U50" s="7" t="n"/>
      <c r="V50" s="8" t="n"/>
      <c r="W50" s="3" t="n"/>
      <c r="X50" s="9">
        <f>IF('Contrôles chambres'!S50="","",IFERROR(VLOOKUP('Contrôles chambres'!S50,'Référentiels'!$A$2:$B$5,2,FALSE),"À affecter"))</f>
        <v/>
      </c>
      <c r="Y50" s="10">
        <f>IF(COUNTA('Contrôles chambres'!I50:O50)=0,"",IFERROR(COUNTIF('Contrôles chambres'!I50:O50,10)/7,0))</f>
        <v/>
      </c>
      <c r="Z50" s="2" t="n"/>
    </row>
    <row r="51">
      <c r="A51" s="2" t="n"/>
      <c r="B51" s="3" t="n"/>
      <c r="C51" s="4" t="n"/>
      <c r="D51" s="4" t="n"/>
      <c r="E51" s="4" t="n"/>
      <c r="F51" s="2" t="n"/>
      <c r="G51" s="2" t="n"/>
      <c r="H51" s="4" t="n"/>
      <c r="I51" s="4" t="n"/>
      <c r="J51" s="4" t="n"/>
      <c r="K51" s="4" t="n"/>
      <c r="L51" s="4" t="n"/>
      <c r="M51" s="4" t="n"/>
      <c r="N51" s="4" t="n"/>
      <c r="O51" s="4" t="n"/>
      <c r="P51" s="11">
        <f>IF(COUNTA('Contrôles chambres'!I51:O51)=0,"",AVERAGE('Contrôles chambres'!I51:O51))</f>
        <v/>
      </c>
      <c r="Q51" s="2" t="n"/>
      <c r="R51" s="2" t="n"/>
      <c r="S51" s="4" t="n"/>
      <c r="T51" s="12">
        <f>IF('Contrôles chambres'!P51="","",IF('Contrôles chambres'!P51&gt;=9,"Conforme",IF('Contrôles chambres'!P51&gt;=7,"Conforme avec réserve","Non conforme")))</f>
        <v/>
      </c>
      <c r="U51" s="7" t="n"/>
      <c r="V51" s="8" t="n"/>
      <c r="W51" s="3" t="n"/>
      <c r="X51" s="13">
        <f>IF('Contrôles chambres'!S51="","",IFERROR(VLOOKUP('Contrôles chambres'!S51,'Référentiels'!$A$2:$B$5,2,FALSE),"À affecter"))</f>
        <v/>
      </c>
      <c r="Y51" s="14">
        <f>IF(COUNTA('Contrôles chambres'!I51:O51)=0,"",IFERROR(COUNTIF('Contrôles chambres'!I51:O51,10)/7,0))</f>
        <v/>
      </c>
      <c r="Z51" s="2" t="n"/>
    </row>
    <row r="52">
      <c r="A52" s="2" t="n"/>
      <c r="B52" s="3" t="n"/>
      <c r="C52" s="4" t="n"/>
      <c r="D52" s="4" t="n"/>
      <c r="E52" s="4" t="n"/>
      <c r="F52" s="2" t="n"/>
      <c r="G52" s="2" t="n"/>
      <c r="H52" s="4" t="n"/>
      <c r="I52" s="4" t="n"/>
      <c r="J52" s="4" t="n"/>
      <c r="K52" s="4" t="n"/>
      <c r="L52" s="4" t="n"/>
      <c r="M52" s="4" t="n"/>
      <c r="N52" s="4" t="n"/>
      <c r="O52" s="4" t="n"/>
      <c r="P52" s="5">
        <f>IF(COUNTA('Contrôles chambres'!I52:O52)=0,"",AVERAGE('Contrôles chambres'!I52:O52))</f>
        <v/>
      </c>
      <c r="Q52" s="2" t="n"/>
      <c r="R52" s="2" t="n"/>
      <c r="S52" s="4" t="n"/>
      <c r="T52" s="6">
        <f>IF('Contrôles chambres'!P52="","",IF('Contrôles chambres'!P52&gt;=9,"Conforme",IF('Contrôles chambres'!P52&gt;=7,"Conforme avec réserve","Non conforme")))</f>
        <v/>
      </c>
      <c r="U52" s="7" t="n"/>
      <c r="V52" s="8" t="n"/>
      <c r="W52" s="3" t="n"/>
      <c r="X52" s="9">
        <f>IF('Contrôles chambres'!S52="","",IFERROR(VLOOKUP('Contrôles chambres'!S52,'Référentiels'!$A$2:$B$5,2,FALSE),"À affecter"))</f>
        <v/>
      </c>
      <c r="Y52" s="10">
        <f>IF(COUNTA('Contrôles chambres'!I52:O52)=0,"",IFERROR(COUNTIF('Contrôles chambres'!I52:O52,10)/7,0))</f>
        <v/>
      </c>
      <c r="Z52" s="2" t="n"/>
    </row>
    <row r="53">
      <c r="A53" s="2" t="n"/>
      <c r="B53" s="3" t="n"/>
      <c r="C53" s="4" t="n"/>
      <c r="D53" s="4" t="n"/>
      <c r="E53" s="4" t="n"/>
      <c r="F53" s="2" t="n"/>
      <c r="G53" s="2" t="n"/>
      <c r="H53" s="4" t="n"/>
      <c r="I53" s="4" t="n"/>
      <c r="J53" s="4" t="n"/>
      <c r="K53" s="4" t="n"/>
      <c r="L53" s="4" t="n"/>
      <c r="M53" s="4" t="n"/>
      <c r="N53" s="4" t="n"/>
      <c r="O53" s="4" t="n"/>
      <c r="P53" s="11">
        <f>IF(COUNTA('Contrôles chambres'!I53:O53)=0,"",AVERAGE('Contrôles chambres'!I53:O53))</f>
        <v/>
      </c>
      <c r="Q53" s="2" t="n"/>
      <c r="R53" s="2" t="n"/>
      <c r="S53" s="4" t="n"/>
      <c r="T53" s="12">
        <f>IF('Contrôles chambres'!P53="","",IF('Contrôles chambres'!P53&gt;=9,"Conforme",IF('Contrôles chambres'!P53&gt;=7,"Conforme avec réserve","Non conforme")))</f>
        <v/>
      </c>
      <c r="U53" s="7" t="n"/>
      <c r="V53" s="8" t="n"/>
      <c r="W53" s="3" t="n"/>
      <c r="X53" s="13">
        <f>IF('Contrôles chambres'!S53="","",IFERROR(VLOOKUP('Contrôles chambres'!S53,'Référentiels'!$A$2:$B$5,2,FALSE),"À affecter"))</f>
        <v/>
      </c>
      <c r="Y53" s="14">
        <f>IF(COUNTA('Contrôles chambres'!I53:O53)=0,"",IFERROR(COUNTIF('Contrôles chambres'!I53:O53,10)/7,0))</f>
        <v/>
      </c>
      <c r="Z53" s="2" t="n"/>
    </row>
    <row r="54">
      <c r="A54" s="2" t="n"/>
      <c r="B54" s="3" t="n"/>
      <c r="C54" s="4" t="n"/>
      <c r="D54" s="4" t="n"/>
      <c r="E54" s="4" t="n"/>
      <c r="F54" s="2" t="n"/>
      <c r="G54" s="2" t="n"/>
      <c r="H54" s="4" t="n"/>
      <c r="I54" s="4" t="n"/>
      <c r="J54" s="4" t="n"/>
      <c r="K54" s="4" t="n"/>
      <c r="L54" s="4" t="n"/>
      <c r="M54" s="4" t="n"/>
      <c r="N54" s="4" t="n"/>
      <c r="O54" s="4" t="n"/>
      <c r="P54" s="5">
        <f>IF(COUNTA('Contrôles chambres'!I54:O54)=0,"",AVERAGE('Contrôles chambres'!I54:O54))</f>
        <v/>
      </c>
      <c r="Q54" s="2" t="n"/>
      <c r="R54" s="2" t="n"/>
      <c r="S54" s="4" t="n"/>
      <c r="T54" s="6">
        <f>IF('Contrôles chambres'!P54="","",IF('Contrôles chambres'!P54&gt;=9,"Conforme",IF('Contrôles chambres'!P54&gt;=7,"Conforme avec réserve","Non conforme")))</f>
        <v/>
      </c>
      <c r="U54" s="7" t="n"/>
      <c r="V54" s="8" t="n"/>
      <c r="W54" s="3" t="n"/>
      <c r="X54" s="9">
        <f>IF('Contrôles chambres'!S54="","",IFERROR(VLOOKUP('Contrôles chambres'!S54,'Référentiels'!$A$2:$B$5,2,FALSE),"À affecter"))</f>
        <v/>
      </c>
      <c r="Y54" s="10">
        <f>IF(COUNTA('Contrôles chambres'!I54:O54)=0,"",IFERROR(COUNTIF('Contrôles chambres'!I54:O54,10)/7,0))</f>
        <v/>
      </c>
      <c r="Z54" s="2" t="n"/>
    </row>
    <row r="55">
      <c r="A55" s="2" t="n"/>
      <c r="B55" s="3" t="n"/>
      <c r="C55" s="4" t="n"/>
      <c r="D55" s="4" t="n"/>
      <c r="E55" s="4" t="n"/>
      <c r="F55" s="2" t="n"/>
      <c r="G55" s="2" t="n"/>
      <c r="H55" s="4" t="n"/>
      <c r="I55" s="4" t="n"/>
      <c r="J55" s="4" t="n"/>
      <c r="K55" s="4" t="n"/>
      <c r="L55" s="4" t="n"/>
      <c r="M55" s="4" t="n"/>
      <c r="N55" s="4" t="n"/>
      <c r="O55" s="4" t="n"/>
      <c r="P55" s="11">
        <f>IF(COUNTA('Contrôles chambres'!I55:O55)=0,"",AVERAGE('Contrôles chambres'!I55:O55))</f>
        <v/>
      </c>
      <c r="Q55" s="2" t="n"/>
      <c r="R55" s="2" t="n"/>
      <c r="S55" s="4" t="n"/>
      <c r="T55" s="12">
        <f>IF('Contrôles chambres'!P55="","",IF('Contrôles chambres'!P55&gt;=9,"Conforme",IF('Contrôles chambres'!P55&gt;=7,"Conforme avec réserve","Non conforme")))</f>
        <v/>
      </c>
      <c r="U55" s="7" t="n"/>
      <c r="V55" s="8" t="n"/>
      <c r="W55" s="3" t="n"/>
      <c r="X55" s="13">
        <f>IF('Contrôles chambres'!S55="","",IFERROR(VLOOKUP('Contrôles chambres'!S55,'Référentiels'!$A$2:$B$5,2,FALSE),"À affecter"))</f>
        <v/>
      </c>
      <c r="Y55" s="14">
        <f>IF(COUNTA('Contrôles chambres'!I55:O55)=0,"",IFERROR(COUNTIF('Contrôles chambres'!I55:O55,10)/7,0))</f>
        <v/>
      </c>
      <c r="Z55" s="2" t="n"/>
    </row>
    <row r="56">
      <c r="A56" s="2" t="n"/>
      <c r="B56" s="3" t="n"/>
      <c r="C56" s="4" t="n"/>
      <c r="D56" s="4" t="n"/>
      <c r="E56" s="4" t="n"/>
      <c r="F56" s="2" t="n"/>
      <c r="G56" s="2" t="n"/>
      <c r="H56" s="4" t="n"/>
      <c r="I56" s="4" t="n"/>
      <c r="J56" s="4" t="n"/>
      <c r="K56" s="4" t="n"/>
      <c r="L56" s="4" t="n"/>
      <c r="M56" s="4" t="n"/>
      <c r="N56" s="4" t="n"/>
      <c r="O56" s="4" t="n"/>
      <c r="P56" s="5">
        <f>IF(COUNTA('Contrôles chambres'!I56:O56)=0,"",AVERAGE('Contrôles chambres'!I56:O56))</f>
        <v/>
      </c>
      <c r="Q56" s="2" t="n"/>
      <c r="R56" s="2" t="n"/>
      <c r="S56" s="4" t="n"/>
      <c r="T56" s="6">
        <f>IF('Contrôles chambres'!P56="","",IF('Contrôles chambres'!P56&gt;=9,"Conforme",IF('Contrôles chambres'!P56&gt;=7,"Conforme avec réserve","Non conforme")))</f>
        <v/>
      </c>
      <c r="U56" s="7" t="n"/>
      <c r="V56" s="8" t="n"/>
      <c r="W56" s="3" t="n"/>
      <c r="X56" s="9">
        <f>IF('Contrôles chambres'!S56="","",IFERROR(VLOOKUP('Contrôles chambres'!S56,'Référentiels'!$A$2:$B$5,2,FALSE),"À affecter"))</f>
        <v/>
      </c>
      <c r="Y56" s="10">
        <f>IF(COUNTA('Contrôles chambres'!I56:O56)=0,"",IFERROR(COUNTIF('Contrôles chambres'!I56:O56,10)/7,0))</f>
        <v/>
      </c>
      <c r="Z56" s="2" t="n"/>
    </row>
    <row r="57">
      <c r="A57" s="2" t="n"/>
      <c r="B57" s="3" t="n"/>
      <c r="C57" s="4" t="n"/>
      <c r="D57" s="4" t="n"/>
      <c r="E57" s="4" t="n"/>
      <c r="F57" s="2" t="n"/>
      <c r="G57" s="2" t="n"/>
      <c r="H57" s="4" t="n"/>
      <c r="I57" s="4" t="n"/>
      <c r="J57" s="4" t="n"/>
      <c r="K57" s="4" t="n"/>
      <c r="L57" s="4" t="n"/>
      <c r="M57" s="4" t="n"/>
      <c r="N57" s="4" t="n"/>
      <c r="O57" s="4" t="n"/>
      <c r="P57" s="11">
        <f>IF(COUNTA('Contrôles chambres'!I57:O57)=0,"",AVERAGE('Contrôles chambres'!I57:O57))</f>
        <v/>
      </c>
      <c r="Q57" s="2" t="n"/>
      <c r="R57" s="2" t="n"/>
      <c r="S57" s="4" t="n"/>
      <c r="T57" s="12">
        <f>IF('Contrôles chambres'!P57="","",IF('Contrôles chambres'!P57&gt;=9,"Conforme",IF('Contrôles chambres'!P57&gt;=7,"Conforme avec réserve","Non conforme")))</f>
        <v/>
      </c>
      <c r="U57" s="7" t="n"/>
      <c r="V57" s="8" t="n"/>
      <c r="W57" s="3" t="n"/>
      <c r="X57" s="13">
        <f>IF('Contrôles chambres'!S57="","",IFERROR(VLOOKUP('Contrôles chambres'!S57,'Référentiels'!$A$2:$B$5,2,FALSE),"À affecter"))</f>
        <v/>
      </c>
      <c r="Y57" s="14">
        <f>IF(COUNTA('Contrôles chambres'!I57:O57)=0,"",IFERROR(COUNTIF('Contrôles chambres'!I57:O57,10)/7,0))</f>
        <v/>
      </c>
      <c r="Z57" s="2" t="n"/>
    </row>
    <row r="58">
      <c r="A58" s="2" t="n"/>
      <c r="B58" s="3" t="n"/>
      <c r="C58" s="4" t="n"/>
      <c r="D58" s="4" t="n"/>
      <c r="E58" s="4" t="n"/>
      <c r="F58" s="2" t="n"/>
      <c r="G58" s="2" t="n"/>
      <c r="H58" s="4" t="n"/>
      <c r="I58" s="4" t="n"/>
      <c r="J58" s="4" t="n"/>
      <c r="K58" s="4" t="n"/>
      <c r="L58" s="4" t="n"/>
      <c r="M58" s="4" t="n"/>
      <c r="N58" s="4" t="n"/>
      <c r="O58" s="4" t="n"/>
      <c r="P58" s="5">
        <f>IF(COUNTA('Contrôles chambres'!I58:O58)=0,"",AVERAGE('Contrôles chambres'!I58:O58))</f>
        <v/>
      </c>
      <c r="Q58" s="2" t="n"/>
      <c r="R58" s="2" t="n"/>
      <c r="S58" s="4" t="n"/>
      <c r="T58" s="6">
        <f>IF('Contrôles chambres'!P58="","",IF('Contrôles chambres'!P58&gt;=9,"Conforme",IF('Contrôles chambres'!P58&gt;=7,"Conforme avec réserve","Non conforme")))</f>
        <v/>
      </c>
      <c r="U58" s="7" t="n"/>
      <c r="V58" s="8" t="n"/>
      <c r="W58" s="3" t="n"/>
      <c r="X58" s="9">
        <f>IF('Contrôles chambres'!S58="","",IFERROR(VLOOKUP('Contrôles chambres'!S58,'Référentiels'!$A$2:$B$5,2,FALSE),"À affecter"))</f>
        <v/>
      </c>
      <c r="Y58" s="10">
        <f>IF(COUNTA('Contrôles chambres'!I58:O58)=0,"",IFERROR(COUNTIF('Contrôles chambres'!I58:O58,10)/7,0))</f>
        <v/>
      </c>
      <c r="Z58" s="2" t="n"/>
    </row>
    <row r="59">
      <c r="A59" s="2" t="n"/>
      <c r="B59" s="3" t="n"/>
      <c r="C59" s="4" t="n"/>
      <c r="D59" s="4" t="n"/>
      <c r="E59" s="4" t="n"/>
      <c r="F59" s="2" t="n"/>
      <c r="G59" s="2" t="n"/>
      <c r="H59" s="4" t="n"/>
      <c r="I59" s="4" t="n"/>
      <c r="J59" s="4" t="n"/>
      <c r="K59" s="4" t="n"/>
      <c r="L59" s="4" t="n"/>
      <c r="M59" s="4" t="n"/>
      <c r="N59" s="4" t="n"/>
      <c r="O59" s="4" t="n"/>
      <c r="P59" s="11">
        <f>IF(COUNTA('Contrôles chambres'!I59:O59)=0,"",AVERAGE('Contrôles chambres'!I59:O59))</f>
        <v/>
      </c>
      <c r="Q59" s="2" t="n"/>
      <c r="R59" s="2" t="n"/>
      <c r="S59" s="4" t="n"/>
      <c r="T59" s="12">
        <f>IF('Contrôles chambres'!P59="","",IF('Contrôles chambres'!P59&gt;=9,"Conforme",IF('Contrôles chambres'!P59&gt;=7,"Conforme avec réserve","Non conforme")))</f>
        <v/>
      </c>
      <c r="U59" s="7" t="n"/>
      <c r="V59" s="8" t="n"/>
      <c r="W59" s="3" t="n"/>
      <c r="X59" s="13">
        <f>IF('Contrôles chambres'!S59="","",IFERROR(VLOOKUP('Contrôles chambres'!S59,'Référentiels'!$A$2:$B$5,2,FALSE),"À affecter"))</f>
        <v/>
      </c>
      <c r="Y59" s="14">
        <f>IF(COUNTA('Contrôles chambres'!I59:O59)=0,"",IFERROR(COUNTIF('Contrôles chambres'!I59:O59,10)/7,0))</f>
        <v/>
      </c>
      <c r="Z59" s="2" t="n"/>
    </row>
    <row r="60">
      <c r="A60" s="2" t="n"/>
      <c r="B60" s="3" t="n"/>
      <c r="C60" s="4" t="n"/>
      <c r="D60" s="4" t="n"/>
      <c r="E60" s="4" t="n"/>
      <c r="F60" s="2" t="n"/>
      <c r="G60" s="2" t="n"/>
      <c r="H60" s="4" t="n"/>
      <c r="I60" s="4" t="n"/>
      <c r="J60" s="4" t="n"/>
      <c r="K60" s="4" t="n"/>
      <c r="L60" s="4" t="n"/>
      <c r="M60" s="4" t="n"/>
      <c r="N60" s="4" t="n"/>
      <c r="O60" s="4" t="n"/>
      <c r="P60" s="5">
        <f>IF(COUNTA('Contrôles chambres'!I60:O60)=0,"",AVERAGE('Contrôles chambres'!I60:O60))</f>
        <v/>
      </c>
      <c r="Q60" s="2" t="n"/>
      <c r="R60" s="2" t="n"/>
      <c r="S60" s="4" t="n"/>
      <c r="T60" s="6">
        <f>IF('Contrôles chambres'!P60="","",IF('Contrôles chambres'!P60&gt;=9,"Conforme",IF('Contrôles chambres'!P60&gt;=7,"Conforme avec réserve","Non conforme")))</f>
        <v/>
      </c>
      <c r="U60" s="7" t="n"/>
      <c r="V60" s="8" t="n"/>
      <c r="W60" s="3" t="n"/>
      <c r="X60" s="9">
        <f>IF('Contrôles chambres'!S60="","",IFERROR(VLOOKUP('Contrôles chambres'!S60,'Référentiels'!$A$2:$B$5,2,FALSE),"À affecter"))</f>
        <v/>
      </c>
      <c r="Y60" s="10">
        <f>IF(COUNTA('Contrôles chambres'!I60:O60)=0,"",IFERROR(COUNTIF('Contrôles chambres'!I60:O60,10)/7,0))</f>
        <v/>
      </c>
      <c r="Z60" s="2" t="n"/>
    </row>
    <row r="61">
      <c r="A61" s="2" t="n"/>
      <c r="B61" s="3" t="n"/>
      <c r="C61" s="4" t="n"/>
      <c r="D61" s="4" t="n"/>
      <c r="E61" s="4" t="n"/>
      <c r="F61" s="2" t="n"/>
      <c r="G61" s="2" t="n"/>
      <c r="H61" s="4" t="n"/>
      <c r="I61" s="4" t="n"/>
      <c r="J61" s="4" t="n"/>
      <c r="K61" s="4" t="n"/>
      <c r="L61" s="4" t="n"/>
      <c r="M61" s="4" t="n"/>
      <c r="N61" s="4" t="n"/>
      <c r="O61" s="4" t="n"/>
      <c r="P61" s="11">
        <f>IF(COUNTA('Contrôles chambres'!I61:O61)=0,"",AVERAGE('Contrôles chambres'!I61:O61))</f>
        <v/>
      </c>
      <c r="Q61" s="2" t="n"/>
      <c r="R61" s="2" t="n"/>
      <c r="S61" s="4" t="n"/>
      <c r="T61" s="12">
        <f>IF('Contrôles chambres'!P61="","",IF('Contrôles chambres'!P61&gt;=9,"Conforme",IF('Contrôles chambres'!P61&gt;=7,"Conforme avec réserve","Non conforme")))</f>
        <v/>
      </c>
      <c r="U61" s="7" t="n"/>
      <c r="V61" s="8" t="n"/>
      <c r="W61" s="3" t="n"/>
      <c r="X61" s="13">
        <f>IF('Contrôles chambres'!S61="","",IFERROR(VLOOKUP('Contrôles chambres'!S61,'Référentiels'!$A$2:$B$5,2,FALSE),"À affecter"))</f>
        <v/>
      </c>
      <c r="Y61" s="14">
        <f>IF(COUNTA('Contrôles chambres'!I61:O61)=0,"",IFERROR(COUNTIF('Contrôles chambres'!I61:O61,10)/7,0))</f>
        <v/>
      </c>
      <c r="Z61" s="2" t="n"/>
    </row>
    <row r="62">
      <c r="A62" s="2" t="n"/>
      <c r="B62" s="3" t="n"/>
      <c r="C62" s="4" t="n"/>
      <c r="D62" s="4" t="n"/>
      <c r="E62" s="4" t="n"/>
      <c r="F62" s="2" t="n"/>
      <c r="G62" s="2" t="n"/>
      <c r="H62" s="4" t="n"/>
      <c r="I62" s="4" t="n"/>
      <c r="J62" s="4" t="n"/>
      <c r="K62" s="4" t="n"/>
      <c r="L62" s="4" t="n"/>
      <c r="M62" s="4" t="n"/>
      <c r="N62" s="4" t="n"/>
      <c r="O62" s="4" t="n"/>
      <c r="P62" s="5">
        <f>IF(COUNTA('Contrôles chambres'!I62:O62)=0,"",AVERAGE('Contrôles chambres'!I62:O62))</f>
        <v/>
      </c>
      <c r="Q62" s="2" t="n"/>
      <c r="R62" s="2" t="n"/>
      <c r="S62" s="4" t="n"/>
      <c r="T62" s="6">
        <f>IF('Contrôles chambres'!P62="","",IF('Contrôles chambres'!P62&gt;=9,"Conforme",IF('Contrôles chambres'!P62&gt;=7,"Conforme avec réserve","Non conforme")))</f>
        <v/>
      </c>
      <c r="U62" s="7" t="n"/>
      <c r="V62" s="8" t="n"/>
      <c r="W62" s="3" t="n"/>
      <c r="X62" s="9">
        <f>IF('Contrôles chambres'!S62="","",IFERROR(VLOOKUP('Contrôles chambres'!S62,'Référentiels'!$A$2:$B$5,2,FALSE),"À affecter"))</f>
        <v/>
      </c>
      <c r="Y62" s="10">
        <f>IF(COUNTA('Contrôles chambres'!I62:O62)=0,"",IFERROR(COUNTIF('Contrôles chambres'!I62:O62,10)/7,0))</f>
        <v/>
      </c>
      <c r="Z62" s="2" t="n"/>
    </row>
    <row r="63">
      <c r="A63" s="2" t="n"/>
      <c r="B63" s="3" t="n"/>
      <c r="C63" s="4" t="n"/>
      <c r="D63" s="4" t="n"/>
      <c r="E63" s="4" t="n"/>
      <c r="F63" s="2" t="n"/>
      <c r="G63" s="2" t="n"/>
      <c r="H63" s="4" t="n"/>
      <c r="I63" s="4" t="n"/>
      <c r="J63" s="4" t="n"/>
      <c r="K63" s="4" t="n"/>
      <c r="L63" s="4" t="n"/>
      <c r="M63" s="4" t="n"/>
      <c r="N63" s="4" t="n"/>
      <c r="O63" s="4" t="n"/>
      <c r="P63" s="11">
        <f>IF(COUNTA('Contrôles chambres'!I63:O63)=0,"",AVERAGE('Contrôles chambres'!I63:O63))</f>
        <v/>
      </c>
      <c r="Q63" s="2" t="n"/>
      <c r="R63" s="2" t="n"/>
      <c r="S63" s="4" t="n"/>
      <c r="T63" s="12">
        <f>IF('Contrôles chambres'!P63="","",IF('Contrôles chambres'!P63&gt;=9,"Conforme",IF('Contrôles chambres'!P63&gt;=7,"Conforme avec réserve","Non conforme")))</f>
        <v/>
      </c>
      <c r="U63" s="7" t="n"/>
      <c r="V63" s="8" t="n"/>
      <c r="W63" s="3" t="n"/>
      <c r="X63" s="13">
        <f>IF('Contrôles chambres'!S63="","",IFERROR(VLOOKUP('Contrôles chambres'!S63,'Référentiels'!$A$2:$B$5,2,FALSE),"À affecter"))</f>
        <v/>
      </c>
      <c r="Y63" s="14">
        <f>IF(COUNTA('Contrôles chambres'!I63:O63)=0,"",IFERROR(COUNTIF('Contrôles chambres'!I63:O63,10)/7,0))</f>
        <v/>
      </c>
      <c r="Z63" s="2" t="n"/>
    </row>
    <row r="64">
      <c r="A64" s="2" t="n"/>
      <c r="B64" s="3" t="n"/>
      <c r="C64" s="4" t="n"/>
      <c r="D64" s="4" t="n"/>
      <c r="E64" s="4" t="n"/>
      <c r="F64" s="2" t="n"/>
      <c r="G64" s="2" t="n"/>
      <c r="H64" s="4" t="n"/>
      <c r="I64" s="4" t="n"/>
      <c r="J64" s="4" t="n"/>
      <c r="K64" s="4" t="n"/>
      <c r="L64" s="4" t="n"/>
      <c r="M64" s="4" t="n"/>
      <c r="N64" s="4" t="n"/>
      <c r="O64" s="4" t="n"/>
      <c r="P64" s="5">
        <f>IF(COUNTA('Contrôles chambres'!I64:O64)=0,"",AVERAGE('Contrôles chambres'!I64:O64))</f>
        <v/>
      </c>
      <c r="Q64" s="2" t="n"/>
      <c r="R64" s="2" t="n"/>
      <c r="S64" s="4" t="n"/>
      <c r="T64" s="6">
        <f>IF('Contrôles chambres'!P64="","",IF('Contrôles chambres'!P64&gt;=9,"Conforme",IF('Contrôles chambres'!P64&gt;=7,"Conforme avec réserve","Non conforme")))</f>
        <v/>
      </c>
      <c r="U64" s="7" t="n"/>
      <c r="V64" s="8" t="n"/>
      <c r="W64" s="3" t="n"/>
      <c r="X64" s="9">
        <f>IF('Contrôles chambres'!S64="","",IFERROR(VLOOKUP('Contrôles chambres'!S64,'Référentiels'!$A$2:$B$5,2,FALSE),"À affecter"))</f>
        <v/>
      </c>
      <c r="Y64" s="10">
        <f>IF(COUNTA('Contrôles chambres'!I64:O64)=0,"",IFERROR(COUNTIF('Contrôles chambres'!I64:O64,10)/7,0))</f>
        <v/>
      </c>
      <c r="Z64" s="2" t="n"/>
    </row>
    <row r="65">
      <c r="A65" s="2" t="n"/>
      <c r="B65" s="3" t="n"/>
      <c r="C65" s="4" t="n"/>
      <c r="D65" s="4" t="n"/>
      <c r="E65" s="4" t="n"/>
      <c r="F65" s="2" t="n"/>
      <c r="G65" s="2" t="n"/>
      <c r="H65" s="4" t="n"/>
      <c r="I65" s="4" t="n"/>
      <c r="J65" s="4" t="n"/>
      <c r="K65" s="4" t="n"/>
      <c r="L65" s="4" t="n"/>
      <c r="M65" s="4" t="n"/>
      <c r="N65" s="4" t="n"/>
      <c r="O65" s="4" t="n"/>
      <c r="P65" s="11">
        <f>IF(COUNTA('Contrôles chambres'!I65:O65)=0,"",AVERAGE('Contrôles chambres'!I65:O65))</f>
        <v/>
      </c>
      <c r="Q65" s="2" t="n"/>
      <c r="R65" s="2" t="n"/>
      <c r="S65" s="4" t="n"/>
      <c r="T65" s="12">
        <f>IF('Contrôles chambres'!P65="","",IF('Contrôles chambres'!P65&gt;=9,"Conforme",IF('Contrôles chambres'!P65&gt;=7,"Conforme avec réserve","Non conforme")))</f>
        <v/>
      </c>
      <c r="U65" s="7" t="n"/>
      <c r="V65" s="8" t="n"/>
      <c r="W65" s="3" t="n"/>
      <c r="X65" s="13">
        <f>IF('Contrôles chambres'!S65="","",IFERROR(VLOOKUP('Contrôles chambres'!S65,'Référentiels'!$A$2:$B$5,2,FALSE),"À affecter"))</f>
        <v/>
      </c>
      <c r="Y65" s="14">
        <f>IF(COUNTA('Contrôles chambres'!I65:O65)=0,"",IFERROR(COUNTIF('Contrôles chambres'!I65:O65,10)/7,0))</f>
        <v/>
      </c>
      <c r="Z65" s="2" t="n"/>
    </row>
    <row r="66">
      <c r="A66" s="2" t="n"/>
      <c r="B66" s="3" t="n"/>
      <c r="C66" s="4" t="n"/>
      <c r="D66" s="4" t="n"/>
      <c r="E66" s="4" t="n"/>
      <c r="F66" s="2" t="n"/>
      <c r="G66" s="2" t="n"/>
      <c r="H66" s="4" t="n"/>
      <c r="I66" s="4" t="n"/>
      <c r="J66" s="4" t="n"/>
      <c r="K66" s="4" t="n"/>
      <c r="L66" s="4" t="n"/>
      <c r="M66" s="4" t="n"/>
      <c r="N66" s="4" t="n"/>
      <c r="O66" s="4" t="n"/>
      <c r="P66" s="5">
        <f>IF(COUNTA('Contrôles chambres'!I66:O66)=0,"",AVERAGE('Contrôles chambres'!I66:O66))</f>
        <v/>
      </c>
      <c r="Q66" s="2" t="n"/>
      <c r="R66" s="2" t="n"/>
      <c r="S66" s="4" t="n"/>
      <c r="T66" s="6">
        <f>IF('Contrôles chambres'!P66="","",IF('Contrôles chambres'!P66&gt;=9,"Conforme",IF('Contrôles chambres'!P66&gt;=7,"Conforme avec réserve","Non conforme")))</f>
        <v/>
      </c>
      <c r="U66" s="7" t="n"/>
      <c r="V66" s="8" t="n"/>
      <c r="W66" s="3" t="n"/>
      <c r="X66" s="9">
        <f>IF('Contrôles chambres'!S66="","",IFERROR(VLOOKUP('Contrôles chambres'!S66,'Référentiels'!$A$2:$B$5,2,FALSE),"À affecter"))</f>
        <v/>
      </c>
      <c r="Y66" s="10">
        <f>IF(COUNTA('Contrôles chambres'!I66:O66)=0,"",IFERROR(COUNTIF('Contrôles chambres'!I66:O66,10)/7,0))</f>
        <v/>
      </c>
      <c r="Z66" s="2" t="n"/>
    </row>
    <row r="67">
      <c r="A67" s="2" t="n"/>
      <c r="B67" s="3" t="n"/>
      <c r="C67" s="4" t="n"/>
      <c r="D67" s="4" t="n"/>
      <c r="E67" s="4" t="n"/>
      <c r="F67" s="2" t="n"/>
      <c r="G67" s="2" t="n"/>
      <c r="H67" s="4" t="n"/>
      <c r="I67" s="4" t="n"/>
      <c r="J67" s="4" t="n"/>
      <c r="K67" s="4" t="n"/>
      <c r="L67" s="4" t="n"/>
      <c r="M67" s="4" t="n"/>
      <c r="N67" s="4" t="n"/>
      <c r="O67" s="4" t="n"/>
      <c r="P67" s="11">
        <f>IF(COUNTA('Contrôles chambres'!I67:O67)=0,"",AVERAGE('Contrôles chambres'!I67:O67))</f>
        <v/>
      </c>
      <c r="Q67" s="2" t="n"/>
      <c r="R67" s="2" t="n"/>
      <c r="S67" s="4" t="n"/>
      <c r="T67" s="12">
        <f>IF('Contrôles chambres'!P67="","",IF('Contrôles chambres'!P67&gt;=9,"Conforme",IF('Contrôles chambres'!P67&gt;=7,"Conforme avec réserve","Non conforme")))</f>
        <v/>
      </c>
      <c r="U67" s="7" t="n"/>
      <c r="V67" s="8" t="n"/>
      <c r="W67" s="3" t="n"/>
      <c r="X67" s="13">
        <f>IF('Contrôles chambres'!S67="","",IFERROR(VLOOKUP('Contrôles chambres'!S67,'Référentiels'!$A$2:$B$5,2,FALSE),"À affecter"))</f>
        <v/>
      </c>
      <c r="Y67" s="14">
        <f>IF(COUNTA('Contrôles chambres'!I67:O67)=0,"",IFERROR(COUNTIF('Contrôles chambres'!I67:O67,10)/7,0))</f>
        <v/>
      </c>
      <c r="Z67" s="2" t="n"/>
    </row>
    <row r="68">
      <c r="A68" s="2" t="n"/>
      <c r="B68" s="3" t="n"/>
      <c r="C68" s="4" t="n"/>
      <c r="D68" s="4" t="n"/>
      <c r="E68" s="4" t="n"/>
      <c r="F68" s="2" t="n"/>
      <c r="G68" s="2" t="n"/>
      <c r="H68" s="4" t="n"/>
      <c r="I68" s="4" t="n"/>
      <c r="J68" s="4" t="n"/>
      <c r="K68" s="4" t="n"/>
      <c r="L68" s="4" t="n"/>
      <c r="M68" s="4" t="n"/>
      <c r="N68" s="4" t="n"/>
      <c r="O68" s="4" t="n"/>
      <c r="P68" s="5">
        <f>IF(COUNTA('Contrôles chambres'!I68:O68)=0,"",AVERAGE('Contrôles chambres'!I68:O68))</f>
        <v/>
      </c>
      <c r="Q68" s="2" t="n"/>
      <c r="R68" s="2" t="n"/>
      <c r="S68" s="4" t="n"/>
      <c r="T68" s="6">
        <f>IF('Contrôles chambres'!P68="","",IF('Contrôles chambres'!P68&gt;=9,"Conforme",IF('Contrôles chambres'!P68&gt;=7,"Conforme avec réserve","Non conforme")))</f>
        <v/>
      </c>
      <c r="U68" s="7" t="n"/>
      <c r="V68" s="8" t="n"/>
      <c r="W68" s="3" t="n"/>
      <c r="X68" s="9">
        <f>IF('Contrôles chambres'!S68="","",IFERROR(VLOOKUP('Contrôles chambres'!S68,'Référentiels'!$A$2:$B$5,2,FALSE),"À affecter"))</f>
        <v/>
      </c>
      <c r="Y68" s="10">
        <f>IF(COUNTA('Contrôles chambres'!I68:O68)=0,"",IFERROR(COUNTIF('Contrôles chambres'!I68:O68,10)/7,0))</f>
        <v/>
      </c>
      <c r="Z68" s="2" t="n"/>
    </row>
    <row r="69">
      <c r="A69" s="2" t="n"/>
      <c r="B69" s="3" t="n"/>
      <c r="C69" s="4" t="n"/>
      <c r="D69" s="4" t="n"/>
      <c r="E69" s="4" t="n"/>
      <c r="F69" s="2" t="n"/>
      <c r="G69" s="2" t="n"/>
      <c r="H69" s="4" t="n"/>
      <c r="I69" s="4" t="n"/>
      <c r="J69" s="4" t="n"/>
      <c r="K69" s="4" t="n"/>
      <c r="L69" s="4" t="n"/>
      <c r="M69" s="4" t="n"/>
      <c r="N69" s="4" t="n"/>
      <c r="O69" s="4" t="n"/>
      <c r="P69" s="11">
        <f>IF(COUNTA('Contrôles chambres'!I69:O69)=0,"",AVERAGE('Contrôles chambres'!I69:O69))</f>
        <v/>
      </c>
      <c r="Q69" s="2" t="n"/>
      <c r="R69" s="2" t="n"/>
      <c r="S69" s="4" t="n"/>
      <c r="T69" s="12">
        <f>IF('Contrôles chambres'!P69="","",IF('Contrôles chambres'!P69&gt;=9,"Conforme",IF('Contrôles chambres'!P69&gt;=7,"Conforme avec réserve","Non conforme")))</f>
        <v/>
      </c>
      <c r="U69" s="7" t="n"/>
      <c r="V69" s="8" t="n"/>
      <c r="W69" s="3" t="n"/>
      <c r="X69" s="13">
        <f>IF('Contrôles chambres'!S69="","",IFERROR(VLOOKUP('Contrôles chambres'!S69,'Référentiels'!$A$2:$B$5,2,FALSE),"À affecter"))</f>
        <v/>
      </c>
      <c r="Y69" s="14">
        <f>IF(COUNTA('Contrôles chambres'!I69:O69)=0,"",IFERROR(COUNTIF('Contrôles chambres'!I69:O69,10)/7,0))</f>
        <v/>
      </c>
      <c r="Z69" s="2" t="n"/>
    </row>
    <row r="70">
      <c r="A70" s="2" t="n"/>
      <c r="B70" s="3" t="n"/>
      <c r="C70" s="4" t="n"/>
      <c r="D70" s="4" t="n"/>
      <c r="E70" s="4" t="n"/>
      <c r="F70" s="2" t="n"/>
      <c r="G70" s="2" t="n"/>
      <c r="H70" s="4" t="n"/>
      <c r="I70" s="4" t="n"/>
      <c r="J70" s="4" t="n"/>
      <c r="K70" s="4" t="n"/>
      <c r="L70" s="4" t="n"/>
      <c r="M70" s="4" t="n"/>
      <c r="N70" s="4" t="n"/>
      <c r="O70" s="4" t="n"/>
      <c r="P70" s="5">
        <f>IF(COUNTA('Contrôles chambres'!I70:O70)=0,"",AVERAGE('Contrôles chambres'!I70:O70))</f>
        <v/>
      </c>
      <c r="Q70" s="2" t="n"/>
      <c r="R70" s="2" t="n"/>
      <c r="S70" s="4" t="n"/>
      <c r="T70" s="6">
        <f>IF('Contrôles chambres'!P70="","",IF('Contrôles chambres'!P70&gt;=9,"Conforme",IF('Contrôles chambres'!P70&gt;=7,"Conforme avec réserve","Non conforme")))</f>
        <v/>
      </c>
      <c r="U70" s="7" t="n"/>
      <c r="V70" s="8" t="n"/>
      <c r="W70" s="3" t="n"/>
      <c r="X70" s="9">
        <f>IF('Contrôles chambres'!S70="","",IFERROR(VLOOKUP('Contrôles chambres'!S70,'Référentiels'!$A$2:$B$5,2,FALSE),"À affecter"))</f>
        <v/>
      </c>
      <c r="Y70" s="10">
        <f>IF(COUNTA('Contrôles chambres'!I70:O70)=0,"",IFERROR(COUNTIF('Contrôles chambres'!I70:O70,10)/7,0))</f>
        <v/>
      </c>
      <c r="Z70" s="2" t="n"/>
    </row>
    <row r="71">
      <c r="A71" s="2" t="n"/>
      <c r="B71" s="3" t="n"/>
      <c r="C71" s="4" t="n"/>
      <c r="D71" s="4" t="n"/>
      <c r="E71" s="4" t="n"/>
      <c r="F71" s="2" t="n"/>
      <c r="G71" s="2" t="n"/>
      <c r="H71" s="4" t="n"/>
      <c r="I71" s="4" t="n"/>
      <c r="J71" s="4" t="n"/>
      <c r="K71" s="4" t="n"/>
      <c r="L71" s="4" t="n"/>
      <c r="M71" s="4" t="n"/>
      <c r="N71" s="4" t="n"/>
      <c r="O71" s="4" t="n"/>
      <c r="P71" s="11">
        <f>IF(COUNTA('Contrôles chambres'!I71:O71)=0,"",AVERAGE('Contrôles chambres'!I71:O71))</f>
        <v/>
      </c>
      <c r="Q71" s="2" t="n"/>
      <c r="R71" s="2" t="n"/>
      <c r="S71" s="4" t="n"/>
      <c r="T71" s="12">
        <f>IF('Contrôles chambres'!P71="","",IF('Contrôles chambres'!P71&gt;=9,"Conforme",IF('Contrôles chambres'!P71&gt;=7,"Conforme avec réserve","Non conforme")))</f>
        <v/>
      </c>
      <c r="U71" s="7" t="n"/>
      <c r="V71" s="8" t="n"/>
      <c r="W71" s="3" t="n"/>
      <c r="X71" s="13">
        <f>IF('Contrôles chambres'!S71="","",IFERROR(VLOOKUP('Contrôles chambres'!S71,'Référentiels'!$A$2:$B$5,2,FALSE),"À affecter"))</f>
        <v/>
      </c>
      <c r="Y71" s="14">
        <f>IF(COUNTA('Contrôles chambres'!I71:O71)=0,"",IFERROR(COUNTIF('Contrôles chambres'!I71:O71,10)/7,0))</f>
        <v/>
      </c>
      <c r="Z71" s="2" t="n"/>
    </row>
    <row r="72">
      <c r="A72" s="2" t="n"/>
      <c r="B72" s="3" t="n"/>
      <c r="C72" s="4" t="n"/>
      <c r="D72" s="4" t="n"/>
      <c r="E72" s="4" t="n"/>
      <c r="F72" s="2" t="n"/>
      <c r="G72" s="2" t="n"/>
      <c r="H72" s="4" t="n"/>
      <c r="I72" s="4" t="n"/>
      <c r="J72" s="4" t="n"/>
      <c r="K72" s="4" t="n"/>
      <c r="L72" s="4" t="n"/>
      <c r="M72" s="4" t="n"/>
      <c r="N72" s="4" t="n"/>
      <c r="O72" s="4" t="n"/>
      <c r="P72" s="5">
        <f>IF(COUNTA('Contrôles chambres'!I72:O72)=0,"",AVERAGE('Contrôles chambres'!I72:O72))</f>
        <v/>
      </c>
      <c r="Q72" s="2" t="n"/>
      <c r="R72" s="2" t="n"/>
      <c r="S72" s="4" t="n"/>
      <c r="T72" s="6">
        <f>IF('Contrôles chambres'!P72="","",IF('Contrôles chambres'!P72&gt;=9,"Conforme",IF('Contrôles chambres'!P72&gt;=7,"Conforme avec réserve","Non conforme")))</f>
        <v/>
      </c>
      <c r="U72" s="7" t="n"/>
      <c r="V72" s="8" t="n"/>
      <c r="W72" s="3" t="n"/>
      <c r="X72" s="9">
        <f>IF('Contrôles chambres'!S72="","",IFERROR(VLOOKUP('Contrôles chambres'!S72,'Référentiels'!$A$2:$B$5,2,FALSE),"À affecter"))</f>
        <v/>
      </c>
      <c r="Y72" s="10">
        <f>IF(COUNTA('Contrôles chambres'!I72:O72)=0,"",IFERROR(COUNTIF('Contrôles chambres'!I72:O72,10)/7,0))</f>
        <v/>
      </c>
      <c r="Z72" s="2" t="n"/>
    </row>
    <row r="73">
      <c r="A73" s="2" t="n"/>
      <c r="B73" s="3" t="n"/>
      <c r="C73" s="4" t="n"/>
      <c r="D73" s="4" t="n"/>
      <c r="E73" s="4" t="n"/>
      <c r="F73" s="2" t="n"/>
      <c r="G73" s="2" t="n"/>
      <c r="H73" s="4" t="n"/>
      <c r="I73" s="4" t="n"/>
      <c r="J73" s="4" t="n"/>
      <c r="K73" s="4" t="n"/>
      <c r="L73" s="4" t="n"/>
      <c r="M73" s="4" t="n"/>
      <c r="N73" s="4" t="n"/>
      <c r="O73" s="4" t="n"/>
      <c r="P73" s="11">
        <f>IF(COUNTA('Contrôles chambres'!I73:O73)=0,"",AVERAGE('Contrôles chambres'!I73:O73))</f>
        <v/>
      </c>
      <c r="Q73" s="2" t="n"/>
      <c r="R73" s="2" t="n"/>
      <c r="S73" s="4" t="n"/>
      <c r="T73" s="12">
        <f>IF('Contrôles chambres'!P73="","",IF('Contrôles chambres'!P73&gt;=9,"Conforme",IF('Contrôles chambres'!P73&gt;=7,"Conforme avec réserve","Non conforme")))</f>
        <v/>
      </c>
      <c r="U73" s="7" t="n"/>
      <c r="V73" s="8" t="n"/>
      <c r="W73" s="3" t="n"/>
      <c r="X73" s="13">
        <f>IF('Contrôles chambres'!S73="","",IFERROR(VLOOKUP('Contrôles chambres'!S73,'Référentiels'!$A$2:$B$5,2,FALSE),"À affecter"))</f>
        <v/>
      </c>
      <c r="Y73" s="14">
        <f>IF(COUNTA('Contrôles chambres'!I73:O73)=0,"",IFERROR(COUNTIF('Contrôles chambres'!I73:O73,10)/7,0))</f>
        <v/>
      </c>
      <c r="Z73" s="2" t="n"/>
    </row>
    <row r="74">
      <c r="A74" s="2" t="n"/>
      <c r="B74" s="3" t="n"/>
      <c r="C74" s="4" t="n"/>
      <c r="D74" s="4" t="n"/>
      <c r="E74" s="4" t="n"/>
      <c r="F74" s="2" t="n"/>
      <c r="G74" s="2" t="n"/>
      <c r="H74" s="4" t="n"/>
      <c r="I74" s="4" t="n"/>
      <c r="J74" s="4" t="n"/>
      <c r="K74" s="4" t="n"/>
      <c r="L74" s="4" t="n"/>
      <c r="M74" s="4" t="n"/>
      <c r="N74" s="4" t="n"/>
      <c r="O74" s="4" t="n"/>
      <c r="P74" s="5">
        <f>IF(COUNTA('Contrôles chambres'!I74:O74)=0,"",AVERAGE('Contrôles chambres'!I74:O74))</f>
        <v/>
      </c>
      <c r="Q74" s="2" t="n"/>
      <c r="R74" s="2" t="n"/>
      <c r="S74" s="4" t="n"/>
      <c r="T74" s="6">
        <f>IF('Contrôles chambres'!P74="","",IF('Contrôles chambres'!P74&gt;=9,"Conforme",IF('Contrôles chambres'!P74&gt;=7,"Conforme avec réserve","Non conforme")))</f>
        <v/>
      </c>
      <c r="U74" s="7" t="n"/>
      <c r="V74" s="8" t="n"/>
      <c r="W74" s="3" t="n"/>
      <c r="X74" s="9">
        <f>IF('Contrôles chambres'!S74="","",IFERROR(VLOOKUP('Contrôles chambres'!S74,'Référentiels'!$A$2:$B$5,2,FALSE),"À affecter"))</f>
        <v/>
      </c>
      <c r="Y74" s="10">
        <f>IF(COUNTA('Contrôles chambres'!I74:O74)=0,"",IFERROR(COUNTIF('Contrôles chambres'!I74:O74,10)/7,0))</f>
        <v/>
      </c>
      <c r="Z74" s="2" t="n"/>
    </row>
    <row r="75">
      <c r="A75" s="2" t="n"/>
      <c r="B75" s="3" t="n"/>
      <c r="C75" s="4" t="n"/>
      <c r="D75" s="4" t="n"/>
      <c r="E75" s="4" t="n"/>
      <c r="F75" s="2" t="n"/>
      <c r="G75" s="2" t="n"/>
      <c r="H75" s="4" t="n"/>
      <c r="I75" s="4" t="n"/>
      <c r="J75" s="4" t="n"/>
      <c r="K75" s="4" t="n"/>
      <c r="L75" s="4" t="n"/>
      <c r="M75" s="4" t="n"/>
      <c r="N75" s="4" t="n"/>
      <c r="O75" s="4" t="n"/>
      <c r="P75" s="11">
        <f>IF(COUNTA('Contrôles chambres'!I75:O75)=0,"",AVERAGE('Contrôles chambres'!I75:O75))</f>
        <v/>
      </c>
      <c r="Q75" s="2" t="n"/>
      <c r="R75" s="2" t="n"/>
      <c r="S75" s="4" t="n"/>
      <c r="T75" s="12">
        <f>IF('Contrôles chambres'!P75="","",IF('Contrôles chambres'!P75&gt;=9,"Conforme",IF('Contrôles chambres'!P75&gt;=7,"Conforme avec réserve","Non conforme")))</f>
        <v/>
      </c>
      <c r="U75" s="7" t="n"/>
      <c r="V75" s="8" t="n"/>
      <c r="W75" s="3" t="n"/>
      <c r="X75" s="13">
        <f>IF('Contrôles chambres'!S75="","",IFERROR(VLOOKUP('Contrôles chambres'!S75,'Référentiels'!$A$2:$B$5,2,FALSE),"À affecter"))</f>
        <v/>
      </c>
      <c r="Y75" s="14">
        <f>IF(COUNTA('Contrôles chambres'!I75:O75)=0,"",IFERROR(COUNTIF('Contrôles chambres'!I75:O75,10)/7,0))</f>
        <v/>
      </c>
      <c r="Z75" s="2" t="n"/>
    </row>
    <row r="76">
      <c r="A76" s="2" t="n"/>
      <c r="B76" s="3" t="n"/>
      <c r="C76" s="4" t="n"/>
      <c r="D76" s="4" t="n"/>
      <c r="E76" s="4" t="n"/>
      <c r="F76" s="2" t="n"/>
      <c r="G76" s="2" t="n"/>
      <c r="H76" s="4" t="n"/>
      <c r="I76" s="4" t="n"/>
      <c r="J76" s="4" t="n"/>
      <c r="K76" s="4" t="n"/>
      <c r="L76" s="4" t="n"/>
      <c r="M76" s="4" t="n"/>
      <c r="N76" s="4" t="n"/>
      <c r="O76" s="4" t="n"/>
      <c r="P76" s="5">
        <f>IF(COUNTA('Contrôles chambres'!I76:O76)=0,"",AVERAGE('Contrôles chambres'!I76:O76))</f>
        <v/>
      </c>
      <c r="Q76" s="2" t="n"/>
      <c r="R76" s="2" t="n"/>
      <c r="S76" s="4" t="n"/>
      <c r="T76" s="6">
        <f>IF('Contrôles chambres'!P76="","",IF('Contrôles chambres'!P76&gt;=9,"Conforme",IF('Contrôles chambres'!P76&gt;=7,"Conforme avec réserve","Non conforme")))</f>
        <v/>
      </c>
      <c r="U76" s="7" t="n"/>
      <c r="V76" s="8" t="n"/>
      <c r="W76" s="3" t="n"/>
      <c r="X76" s="9">
        <f>IF('Contrôles chambres'!S76="","",IFERROR(VLOOKUP('Contrôles chambres'!S76,'Référentiels'!$A$2:$B$5,2,FALSE),"À affecter"))</f>
        <v/>
      </c>
      <c r="Y76" s="10">
        <f>IF(COUNTA('Contrôles chambres'!I76:O76)=0,"",IFERROR(COUNTIF('Contrôles chambres'!I76:O76,10)/7,0))</f>
        <v/>
      </c>
      <c r="Z76" s="2" t="n"/>
    </row>
    <row r="77">
      <c r="A77" s="2" t="n"/>
      <c r="B77" s="3" t="n"/>
      <c r="C77" s="4" t="n"/>
      <c r="D77" s="4" t="n"/>
      <c r="E77" s="4" t="n"/>
      <c r="F77" s="2" t="n"/>
      <c r="G77" s="2" t="n"/>
      <c r="H77" s="4" t="n"/>
      <c r="I77" s="4" t="n"/>
      <c r="J77" s="4" t="n"/>
      <c r="K77" s="4" t="n"/>
      <c r="L77" s="4" t="n"/>
      <c r="M77" s="4" t="n"/>
      <c r="N77" s="4" t="n"/>
      <c r="O77" s="4" t="n"/>
      <c r="P77" s="11">
        <f>IF(COUNTA('Contrôles chambres'!I77:O77)=0,"",AVERAGE('Contrôles chambres'!I77:O77))</f>
        <v/>
      </c>
      <c r="Q77" s="2" t="n"/>
      <c r="R77" s="2" t="n"/>
      <c r="S77" s="4" t="n"/>
      <c r="T77" s="12">
        <f>IF('Contrôles chambres'!P77="","",IF('Contrôles chambres'!P77&gt;=9,"Conforme",IF('Contrôles chambres'!P77&gt;=7,"Conforme avec réserve","Non conforme")))</f>
        <v/>
      </c>
      <c r="U77" s="7" t="n"/>
      <c r="V77" s="8" t="n"/>
      <c r="W77" s="3" t="n"/>
      <c r="X77" s="13">
        <f>IF('Contrôles chambres'!S77="","",IFERROR(VLOOKUP('Contrôles chambres'!S77,'Référentiels'!$A$2:$B$5,2,FALSE),"À affecter"))</f>
        <v/>
      </c>
      <c r="Y77" s="14">
        <f>IF(COUNTA('Contrôles chambres'!I77:O77)=0,"",IFERROR(COUNTIF('Contrôles chambres'!I77:O77,10)/7,0))</f>
        <v/>
      </c>
      <c r="Z77" s="2" t="n"/>
    </row>
    <row r="78">
      <c r="A78" s="2" t="n"/>
      <c r="B78" s="3" t="n"/>
      <c r="C78" s="4" t="n"/>
      <c r="D78" s="4" t="n"/>
      <c r="E78" s="4" t="n"/>
      <c r="F78" s="2" t="n"/>
      <c r="G78" s="2" t="n"/>
      <c r="H78" s="4" t="n"/>
      <c r="I78" s="4" t="n"/>
      <c r="J78" s="4" t="n"/>
      <c r="K78" s="4" t="n"/>
      <c r="L78" s="4" t="n"/>
      <c r="M78" s="4" t="n"/>
      <c r="N78" s="4" t="n"/>
      <c r="O78" s="4" t="n"/>
      <c r="P78" s="5">
        <f>IF(COUNTA('Contrôles chambres'!I78:O78)=0,"",AVERAGE('Contrôles chambres'!I78:O78))</f>
        <v/>
      </c>
      <c r="Q78" s="2" t="n"/>
      <c r="R78" s="2" t="n"/>
      <c r="S78" s="4" t="n"/>
      <c r="T78" s="6">
        <f>IF('Contrôles chambres'!P78="","",IF('Contrôles chambres'!P78&gt;=9,"Conforme",IF('Contrôles chambres'!P78&gt;=7,"Conforme avec réserve","Non conforme")))</f>
        <v/>
      </c>
      <c r="U78" s="7" t="n"/>
      <c r="V78" s="8" t="n"/>
      <c r="W78" s="3" t="n"/>
      <c r="X78" s="9">
        <f>IF('Contrôles chambres'!S78="","",IFERROR(VLOOKUP('Contrôles chambres'!S78,'Référentiels'!$A$2:$B$5,2,FALSE),"À affecter"))</f>
        <v/>
      </c>
      <c r="Y78" s="10">
        <f>IF(COUNTA('Contrôles chambres'!I78:O78)=0,"",IFERROR(COUNTIF('Contrôles chambres'!I78:O78,10)/7,0))</f>
        <v/>
      </c>
      <c r="Z78" s="2" t="n"/>
    </row>
    <row r="79">
      <c r="A79" s="2" t="n"/>
      <c r="B79" s="3" t="n"/>
      <c r="C79" s="4" t="n"/>
      <c r="D79" s="4" t="n"/>
      <c r="E79" s="4" t="n"/>
      <c r="F79" s="2" t="n"/>
      <c r="G79" s="2" t="n"/>
      <c r="H79" s="4" t="n"/>
      <c r="I79" s="4" t="n"/>
      <c r="J79" s="4" t="n"/>
      <c r="K79" s="4" t="n"/>
      <c r="L79" s="4" t="n"/>
      <c r="M79" s="4" t="n"/>
      <c r="N79" s="4" t="n"/>
      <c r="O79" s="4" t="n"/>
      <c r="P79" s="11">
        <f>IF(COUNTA('Contrôles chambres'!I79:O79)=0,"",AVERAGE('Contrôles chambres'!I79:O79))</f>
        <v/>
      </c>
      <c r="Q79" s="2" t="n"/>
      <c r="R79" s="2" t="n"/>
      <c r="S79" s="4" t="n"/>
      <c r="T79" s="12">
        <f>IF('Contrôles chambres'!P79="","",IF('Contrôles chambres'!P79&gt;=9,"Conforme",IF('Contrôles chambres'!P79&gt;=7,"Conforme avec réserve","Non conforme")))</f>
        <v/>
      </c>
      <c r="U79" s="7" t="n"/>
      <c r="V79" s="8" t="n"/>
      <c r="W79" s="3" t="n"/>
      <c r="X79" s="13">
        <f>IF('Contrôles chambres'!S79="","",IFERROR(VLOOKUP('Contrôles chambres'!S79,'Référentiels'!$A$2:$B$5,2,FALSE),"À affecter"))</f>
        <v/>
      </c>
      <c r="Y79" s="14">
        <f>IF(COUNTA('Contrôles chambres'!I79:O79)=0,"",IFERROR(COUNTIF('Contrôles chambres'!I79:O79,10)/7,0))</f>
        <v/>
      </c>
      <c r="Z79" s="2" t="n"/>
    </row>
    <row r="80">
      <c r="A80" s="2" t="n"/>
      <c r="B80" s="3" t="n"/>
      <c r="C80" s="4" t="n"/>
      <c r="D80" s="4" t="n"/>
      <c r="E80" s="4" t="n"/>
      <c r="F80" s="2" t="n"/>
      <c r="G80" s="2" t="n"/>
      <c r="H80" s="4" t="n"/>
      <c r="I80" s="4" t="n"/>
      <c r="J80" s="4" t="n"/>
      <c r="K80" s="4" t="n"/>
      <c r="L80" s="4" t="n"/>
      <c r="M80" s="4" t="n"/>
      <c r="N80" s="4" t="n"/>
      <c r="O80" s="4" t="n"/>
      <c r="P80" s="5">
        <f>IF(COUNTA('Contrôles chambres'!I80:O80)=0,"",AVERAGE('Contrôles chambres'!I80:O80))</f>
        <v/>
      </c>
      <c r="Q80" s="2" t="n"/>
      <c r="R80" s="2" t="n"/>
      <c r="S80" s="4" t="n"/>
      <c r="T80" s="6">
        <f>IF('Contrôles chambres'!P80="","",IF('Contrôles chambres'!P80&gt;=9,"Conforme",IF('Contrôles chambres'!P80&gt;=7,"Conforme avec réserve","Non conforme")))</f>
        <v/>
      </c>
      <c r="U80" s="7" t="n"/>
      <c r="V80" s="8" t="n"/>
      <c r="W80" s="3" t="n"/>
      <c r="X80" s="9">
        <f>IF('Contrôles chambres'!S80="","",IFERROR(VLOOKUP('Contrôles chambres'!S80,'Référentiels'!$A$2:$B$5,2,FALSE),"À affecter"))</f>
        <v/>
      </c>
      <c r="Y80" s="10">
        <f>IF(COUNTA('Contrôles chambres'!I80:O80)=0,"",IFERROR(COUNTIF('Contrôles chambres'!I80:O80,10)/7,0))</f>
        <v/>
      </c>
      <c r="Z80" s="2" t="n"/>
    </row>
    <row r="81">
      <c r="A81" s="2" t="n"/>
      <c r="B81" s="3" t="n"/>
      <c r="C81" s="4" t="n"/>
      <c r="D81" s="4" t="n"/>
      <c r="E81" s="4" t="n"/>
      <c r="F81" s="2" t="n"/>
      <c r="G81" s="2" t="n"/>
      <c r="H81" s="4" t="n"/>
      <c r="I81" s="4" t="n"/>
      <c r="J81" s="4" t="n"/>
      <c r="K81" s="4" t="n"/>
      <c r="L81" s="4" t="n"/>
      <c r="M81" s="4" t="n"/>
      <c r="N81" s="4" t="n"/>
      <c r="O81" s="4" t="n"/>
      <c r="P81" s="11">
        <f>IF(COUNTA('Contrôles chambres'!I81:O81)=0,"",AVERAGE('Contrôles chambres'!I81:O81))</f>
        <v/>
      </c>
      <c r="Q81" s="2" t="n"/>
      <c r="R81" s="2" t="n"/>
      <c r="S81" s="4" t="n"/>
      <c r="T81" s="12">
        <f>IF('Contrôles chambres'!P81="","",IF('Contrôles chambres'!P81&gt;=9,"Conforme",IF('Contrôles chambres'!P81&gt;=7,"Conforme avec réserve","Non conforme")))</f>
        <v/>
      </c>
      <c r="U81" s="7" t="n"/>
      <c r="V81" s="8" t="n"/>
      <c r="W81" s="3" t="n"/>
      <c r="X81" s="13">
        <f>IF('Contrôles chambres'!S81="","",IFERROR(VLOOKUP('Contrôles chambres'!S81,'Référentiels'!$A$2:$B$5,2,FALSE),"À affecter"))</f>
        <v/>
      </c>
      <c r="Y81" s="14">
        <f>IF(COUNTA('Contrôles chambres'!I81:O81)=0,"",IFERROR(COUNTIF('Contrôles chambres'!I81:O81,10)/7,0))</f>
        <v/>
      </c>
      <c r="Z81" s="2" t="n"/>
    </row>
    <row r="82">
      <c r="A82" s="2" t="n"/>
      <c r="B82" s="3" t="n"/>
      <c r="C82" s="4" t="n"/>
      <c r="D82" s="4" t="n"/>
      <c r="E82" s="4" t="n"/>
      <c r="F82" s="2" t="n"/>
      <c r="G82" s="2" t="n"/>
      <c r="H82" s="4" t="n"/>
      <c r="I82" s="4" t="n"/>
      <c r="J82" s="4" t="n"/>
      <c r="K82" s="4" t="n"/>
      <c r="L82" s="4" t="n"/>
      <c r="M82" s="4" t="n"/>
      <c r="N82" s="4" t="n"/>
      <c r="O82" s="4" t="n"/>
      <c r="P82" s="5">
        <f>IF(COUNTA('Contrôles chambres'!I82:O82)=0,"",AVERAGE('Contrôles chambres'!I82:O82))</f>
        <v/>
      </c>
      <c r="Q82" s="2" t="n"/>
      <c r="R82" s="2" t="n"/>
      <c r="S82" s="4" t="n"/>
      <c r="T82" s="6">
        <f>IF('Contrôles chambres'!P82="","",IF('Contrôles chambres'!P82&gt;=9,"Conforme",IF('Contrôles chambres'!P82&gt;=7,"Conforme avec réserve","Non conforme")))</f>
        <v/>
      </c>
      <c r="U82" s="7" t="n"/>
      <c r="V82" s="8" t="n"/>
      <c r="W82" s="3" t="n"/>
      <c r="X82" s="9">
        <f>IF('Contrôles chambres'!S82="","",IFERROR(VLOOKUP('Contrôles chambres'!S82,'Référentiels'!$A$2:$B$5,2,FALSE),"À affecter"))</f>
        <v/>
      </c>
      <c r="Y82" s="10">
        <f>IF(COUNTA('Contrôles chambres'!I82:O82)=0,"",IFERROR(COUNTIF('Contrôles chambres'!I82:O82,10)/7,0))</f>
        <v/>
      </c>
      <c r="Z82" s="2" t="n"/>
    </row>
    <row r="83">
      <c r="A83" s="2" t="n"/>
      <c r="B83" s="3" t="n"/>
      <c r="C83" s="4" t="n"/>
      <c r="D83" s="4" t="n"/>
      <c r="E83" s="4" t="n"/>
      <c r="F83" s="2" t="n"/>
      <c r="G83" s="2" t="n"/>
      <c r="H83" s="4" t="n"/>
      <c r="I83" s="4" t="n"/>
      <c r="J83" s="4" t="n"/>
      <c r="K83" s="4" t="n"/>
      <c r="L83" s="4" t="n"/>
      <c r="M83" s="4" t="n"/>
      <c r="N83" s="4" t="n"/>
      <c r="O83" s="4" t="n"/>
      <c r="P83" s="11">
        <f>IF(COUNTA('Contrôles chambres'!I83:O83)=0,"",AVERAGE('Contrôles chambres'!I83:O83))</f>
        <v/>
      </c>
      <c r="Q83" s="2" t="n"/>
      <c r="R83" s="2" t="n"/>
      <c r="S83" s="4" t="n"/>
      <c r="T83" s="12">
        <f>IF('Contrôles chambres'!P83="","",IF('Contrôles chambres'!P83&gt;=9,"Conforme",IF('Contrôles chambres'!P83&gt;=7,"Conforme avec réserve","Non conforme")))</f>
        <v/>
      </c>
      <c r="U83" s="7" t="n"/>
      <c r="V83" s="8" t="n"/>
      <c r="W83" s="3" t="n"/>
      <c r="X83" s="13">
        <f>IF('Contrôles chambres'!S83="","",IFERROR(VLOOKUP('Contrôles chambres'!S83,'Référentiels'!$A$2:$B$5,2,FALSE),"À affecter"))</f>
        <v/>
      </c>
      <c r="Y83" s="14">
        <f>IF(COUNTA('Contrôles chambres'!I83:O83)=0,"",IFERROR(COUNTIF('Contrôles chambres'!I83:O83,10)/7,0))</f>
        <v/>
      </c>
      <c r="Z83" s="2" t="n"/>
    </row>
    <row r="84">
      <c r="A84" s="2" t="n"/>
      <c r="B84" s="3" t="n"/>
      <c r="C84" s="4" t="n"/>
      <c r="D84" s="4" t="n"/>
      <c r="E84" s="4" t="n"/>
      <c r="F84" s="2" t="n"/>
      <c r="G84" s="2" t="n"/>
      <c r="H84" s="4" t="n"/>
      <c r="I84" s="4" t="n"/>
      <c r="J84" s="4" t="n"/>
      <c r="K84" s="4" t="n"/>
      <c r="L84" s="4" t="n"/>
      <c r="M84" s="4" t="n"/>
      <c r="N84" s="4" t="n"/>
      <c r="O84" s="4" t="n"/>
      <c r="P84" s="5">
        <f>IF(COUNTA('Contrôles chambres'!I84:O84)=0,"",AVERAGE('Contrôles chambres'!I84:O84))</f>
        <v/>
      </c>
      <c r="Q84" s="2" t="n"/>
      <c r="R84" s="2" t="n"/>
      <c r="S84" s="4" t="n"/>
      <c r="T84" s="6">
        <f>IF('Contrôles chambres'!P84="","",IF('Contrôles chambres'!P84&gt;=9,"Conforme",IF('Contrôles chambres'!P84&gt;=7,"Conforme avec réserve","Non conforme")))</f>
        <v/>
      </c>
      <c r="U84" s="7" t="n"/>
      <c r="V84" s="8" t="n"/>
      <c r="W84" s="3" t="n"/>
      <c r="X84" s="9">
        <f>IF('Contrôles chambres'!S84="","",IFERROR(VLOOKUP('Contrôles chambres'!S84,'Référentiels'!$A$2:$B$5,2,FALSE),"À affecter"))</f>
        <v/>
      </c>
      <c r="Y84" s="10">
        <f>IF(COUNTA('Contrôles chambres'!I84:O84)=0,"",IFERROR(COUNTIF('Contrôles chambres'!I84:O84,10)/7,0))</f>
        <v/>
      </c>
      <c r="Z84" s="2" t="n"/>
    </row>
    <row r="85">
      <c r="A85" s="2" t="n"/>
      <c r="B85" s="3" t="n"/>
      <c r="C85" s="4" t="n"/>
      <c r="D85" s="4" t="n"/>
      <c r="E85" s="4" t="n"/>
      <c r="F85" s="2" t="n"/>
      <c r="G85" s="2" t="n"/>
      <c r="H85" s="4" t="n"/>
      <c r="I85" s="4" t="n"/>
      <c r="J85" s="4" t="n"/>
      <c r="K85" s="4" t="n"/>
      <c r="L85" s="4" t="n"/>
      <c r="M85" s="4" t="n"/>
      <c r="N85" s="4" t="n"/>
      <c r="O85" s="4" t="n"/>
      <c r="P85" s="11">
        <f>IF(COUNTA('Contrôles chambres'!I85:O85)=0,"",AVERAGE('Contrôles chambres'!I85:O85))</f>
        <v/>
      </c>
      <c r="Q85" s="2" t="n"/>
      <c r="R85" s="2" t="n"/>
      <c r="S85" s="4" t="n"/>
      <c r="T85" s="12">
        <f>IF('Contrôles chambres'!P85="","",IF('Contrôles chambres'!P85&gt;=9,"Conforme",IF('Contrôles chambres'!P85&gt;=7,"Conforme avec réserve","Non conforme")))</f>
        <v/>
      </c>
      <c r="U85" s="7" t="n"/>
      <c r="V85" s="8" t="n"/>
      <c r="W85" s="3" t="n"/>
      <c r="X85" s="13">
        <f>IF('Contrôles chambres'!S85="","",IFERROR(VLOOKUP('Contrôles chambres'!S85,'Référentiels'!$A$2:$B$5,2,FALSE),"À affecter"))</f>
        <v/>
      </c>
      <c r="Y85" s="14">
        <f>IF(COUNTA('Contrôles chambres'!I85:O85)=0,"",IFERROR(COUNTIF('Contrôles chambres'!I85:O85,10)/7,0))</f>
        <v/>
      </c>
      <c r="Z85" s="2" t="n"/>
    </row>
    <row r="86">
      <c r="A86" s="2" t="n"/>
      <c r="B86" s="3" t="n"/>
      <c r="C86" s="4" t="n"/>
      <c r="D86" s="4" t="n"/>
      <c r="E86" s="4" t="n"/>
      <c r="F86" s="2" t="n"/>
      <c r="G86" s="2" t="n"/>
      <c r="H86" s="4" t="n"/>
      <c r="I86" s="4" t="n"/>
      <c r="J86" s="4" t="n"/>
      <c r="K86" s="4" t="n"/>
      <c r="L86" s="4" t="n"/>
      <c r="M86" s="4" t="n"/>
      <c r="N86" s="4" t="n"/>
      <c r="O86" s="4" t="n"/>
      <c r="P86" s="5">
        <f>IF(COUNTA('Contrôles chambres'!I86:O86)=0,"",AVERAGE('Contrôles chambres'!I86:O86))</f>
        <v/>
      </c>
      <c r="Q86" s="2" t="n"/>
      <c r="R86" s="2" t="n"/>
      <c r="S86" s="4" t="n"/>
      <c r="T86" s="6">
        <f>IF('Contrôles chambres'!P86="","",IF('Contrôles chambres'!P86&gt;=9,"Conforme",IF('Contrôles chambres'!P86&gt;=7,"Conforme avec réserve","Non conforme")))</f>
        <v/>
      </c>
      <c r="U86" s="7" t="n"/>
      <c r="V86" s="8" t="n"/>
      <c r="W86" s="3" t="n"/>
      <c r="X86" s="9">
        <f>IF('Contrôles chambres'!S86="","",IFERROR(VLOOKUP('Contrôles chambres'!S86,'Référentiels'!$A$2:$B$5,2,FALSE),"À affecter"))</f>
        <v/>
      </c>
      <c r="Y86" s="10">
        <f>IF(COUNTA('Contrôles chambres'!I86:O86)=0,"",IFERROR(COUNTIF('Contrôles chambres'!I86:O86,10)/7,0))</f>
        <v/>
      </c>
      <c r="Z86" s="2" t="n"/>
    </row>
    <row r="87">
      <c r="A87" s="2" t="n"/>
      <c r="B87" s="3" t="n"/>
      <c r="C87" s="4" t="n"/>
      <c r="D87" s="4" t="n"/>
      <c r="E87" s="4" t="n"/>
      <c r="F87" s="2" t="n"/>
      <c r="G87" s="2" t="n"/>
      <c r="H87" s="4" t="n"/>
      <c r="I87" s="4" t="n"/>
      <c r="J87" s="4" t="n"/>
      <c r="K87" s="4" t="n"/>
      <c r="L87" s="4" t="n"/>
      <c r="M87" s="4" t="n"/>
      <c r="N87" s="4" t="n"/>
      <c r="O87" s="4" t="n"/>
      <c r="P87" s="11">
        <f>IF(COUNTA('Contrôles chambres'!I87:O87)=0,"",AVERAGE('Contrôles chambres'!I87:O87))</f>
        <v/>
      </c>
      <c r="Q87" s="2" t="n"/>
      <c r="R87" s="2" t="n"/>
      <c r="S87" s="4" t="n"/>
      <c r="T87" s="12">
        <f>IF('Contrôles chambres'!P87="","",IF('Contrôles chambres'!P87&gt;=9,"Conforme",IF('Contrôles chambres'!P87&gt;=7,"Conforme avec réserve","Non conforme")))</f>
        <v/>
      </c>
      <c r="U87" s="7" t="n"/>
      <c r="V87" s="8" t="n"/>
      <c r="W87" s="3" t="n"/>
      <c r="X87" s="13">
        <f>IF('Contrôles chambres'!S87="","",IFERROR(VLOOKUP('Contrôles chambres'!S87,'Référentiels'!$A$2:$B$5,2,FALSE),"À affecter"))</f>
        <v/>
      </c>
      <c r="Y87" s="14">
        <f>IF(COUNTA('Contrôles chambres'!I87:O87)=0,"",IFERROR(COUNTIF('Contrôles chambres'!I87:O87,10)/7,0))</f>
        <v/>
      </c>
      <c r="Z87" s="2" t="n"/>
    </row>
    <row r="88">
      <c r="A88" s="2" t="n"/>
      <c r="B88" s="3" t="n"/>
      <c r="C88" s="4" t="n"/>
      <c r="D88" s="4" t="n"/>
      <c r="E88" s="4" t="n"/>
      <c r="F88" s="2" t="n"/>
      <c r="G88" s="2" t="n"/>
      <c r="H88" s="4" t="n"/>
      <c r="I88" s="4" t="n"/>
      <c r="J88" s="4" t="n"/>
      <c r="K88" s="4" t="n"/>
      <c r="L88" s="4" t="n"/>
      <c r="M88" s="4" t="n"/>
      <c r="N88" s="4" t="n"/>
      <c r="O88" s="4" t="n"/>
      <c r="P88" s="5">
        <f>IF(COUNTA('Contrôles chambres'!I88:O88)=0,"",AVERAGE('Contrôles chambres'!I88:O88))</f>
        <v/>
      </c>
      <c r="Q88" s="2" t="n"/>
      <c r="R88" s="2" t="n"/>
      <c r="S88" s="4" t="n"/>
      <c r="T88" s="6">
        <f>IF('Contrôles chambres'!P88="","",IF('Contrôles chambres'!P88&gt;=9,"Conforme",IF('Contrôles chambres'!P88&gt;=7,"Conforme avec réserve","Non conforme")))</f>
        <v/>
      </c>
      <c r="U88" s="7" t="n"/>
      <c r="V88" s="8" t="n"/>
      <c r="W88" s="3" t="n"/>
      <c r="X88" s="9">
        <f>IF('Contrôles chambres'!S88="","",IFERROR(VLOOKUP('Contrôles chambres'!S88,'Référentiels'!$A$2:$B$5,2,FALSE),"À affecter"))</f>
        <v/>
      </c>
      <c r="Y88" s="10">
        <f>IF(COUNTA('Contrôles chambres'!I88:O88)=0,"",IFERROR(COUNTIF('Contrôles chambres'!I88:O88,10)/7,0))</f>
        <v/>
      </c>
      <c r="Z88" s="2" t="n"/>
    </row>
    <row r="89">
      <c r="A89" s="2" t="n"/>
      <c r="B89" s="3" t="n"/>
      <c r="C89" s="4" t="n"/>
      <c r="D89" s="4" t="n"/>
      <c r="E89" s="4" t="n"/>
      <c r="F89" s="2" t="n"/>
      <c r="G89" s="2" t="n"/>
      <c r="H89" s="4" t="n"/>
      <c r="I89" s="4" t="n"/>
      <c r="J89" s="4" t="n"/>
      <c r="K89" s="4" t="n"/>
      <c r="L89" s="4" t="n"/>
      <c r="M89" s="4" t="n"/>
      <c r="N89" s="4" t="n"/>
      <c r="O89" s="4" t="n"/>
      <c r="P89" s="11">
        <f>IF(COUNTA('Contrôles chambres'!I89:O89)=0,"",AVERAGE('Contrôles chambres'!I89:O89))</f>
        <v/>
      </c>
      <c r="Q89" s="2" t="n"/>
      <c r="R89" s="2" t="n"/>
      <c r="S89" s="4" t="n"/>
      <c r="T89" s="12">
        <f>IF('Contrôles chambres'!P89="","",IF('Contrôles chambres'!P89&gt;=9,"Conforme",IF('Contrôles chambres'!P89&gt;=7,"Conforme avec réserve","Non conforme")))</f>
        <v/>
      </c>
      <c r="U89" s="7" t="n"/>
      <c r="V89" s="8" t="n"/>
      <c r="W89" s="3" t="n"/>
      <c r="X89" s="13">
        <f>IF('Contrôles chambres'!S89="","",IFERROR(VLOOKUP('Contrôles chambres'!S89,'Référentiels'!$A$2:$B$5,2,FALSE),"À affecter"))</f>
        <v/>
      </c>
      <c r="Y89" s="14">
        <f>IF(COUNTA('Contrôles chambres'!I89:O89)=0,"",IFERROR(COUNTIF('Contrôles chambres'!I89:O89,10)/7,0))</f>
        <v/>
      </c>
      <c r="Z89" s="2" t="n"/>
    </row>
    <row r="90">
      <c r="A90" s="2" t="n"/>
      <c r="B90" s="3" t="n"/>
      <c r="C90" s="4" t="n"/>
      <c r="D90" s="4" t="n"/>
      <c r="E90" s="4" t="n"/>
      <c r="F90" s="2" t="n"/>
      <c r="G90" s="2" t="n"/>
      <c r="H90" s="4" t="n"/>
      <c r="I90" s="4" t="n"/>
      <c r="J90" s="4" t="n"/>
      <c r="K90" s="4" t="n"/>
      <c r="L90" s="4" t="n"/>
      <c r="M90" s="4" t="n"/>
      <c r="N90" s="4" t="n"/>
      <c r="O90" s="4" t="n"/>
      <c r="P90" s="5">
        <f>IF(COUNTA('Contrôles chambres'!I90:O90)=0,"",AVERAGE('Contrôles chambres'!I90:O90))</f>
        <v/>
      </c>
      <c r="Q90" s="2" t="n"/>
      <c r="R90" s="2" t="n"/>
      <c r="S90" s="4" t="n"/>
      <c r="T90" s="6">
        <f>IF('Contrôles chambres'!P90="","",IF('Contrôles chambres'!P90&gt;=9,"Conforme",IF('Contrôles chambres'!P90&gt;=7,"Conforme avec réserve","Non conforme")))</f>
        <v/>
      </c>
      <c r="U90" s="7" t="n"/>
      <c r="V90" s="8" t="n"/>
      <c r="W90" s="3" t="n"/>
      <c r="X90" s="9">
        <f>IF('Contrôles chambres'!S90="","",IFERROR(VLOOKUP('Contrôles chambres'!S90,'Référentiels'!$A$2:$B$5,2,FALSE),"À affecter"))</f>
        <v/>
      </c>
      <c r="Y90" s="10">
        <f>IF(COUNTA('Contrôles chambres'!I90:O90)=0,"",IFERROR(COUNTIF('Contrôles chambres'!I90:O90,10)/7,0))</f>
        <v/>
      </c>
      <c r="Z90" s="2" t="n"/>
    </row>
    <row r="91">
      <c r="A91" s="2" t="n"/>
      <c r="B91" s="3" t="n"/>
      <c r="C91" s="4" t="n"/>
      <c r="D91" s="4" t="n"/>
      <c r="E91" s="4" t="n"/>
      <c r="F91" s="2" t="n"/>
      <c r="G91" s="2" t="n"/>
      <c r="H91" s="4" t="n"/>
      <c r="I91" s="4" t="n"/>
      <c r="J91" s="4" t="n"/>
      <c r="K91" s="4" t="n"/>
      <c r="L91" s="4" t="n"/>
      <c r="M91" s="4" t="n"/>
      <c r="N91" s="4" t="n"/>
      <c r="O91" s="4" t="n"/>
      <c r="P91" s="11">
        <f>IF(COUNTA('Contrôles chambres'!I91:O91)=0,"",AVERAGE('Contrôles chambres'!I91:O91))</f>
        <v/>
      </c>
      <c r="Q91" s="2" t="n"/>
      <c r="R91" s="2" t="n"/>
      <c r="S91" s="4" t="n"/>
      <c r="T91" s="12">
        <f>IF('Contrôles chambres'!P91="","",IF('Contrôles chambres'!P91&gt;=9,"Conforme",IF('Contrôles chambres'!P91&gt;=7,"Conforme avec réserve","Non conforme")))</f>
        <v/>
      </c>
      <c r="U91" s="7" t="n"/>
      <c r="V91" s="8" t="n"/>
      <c r="W91" s="3" t="n"/>
      <c r="X91" s="13">
        <f>IF('Contrôles chambres'!S91="","",IFERROR(VLOOKUP('Contrôles chambres'!S91,'Référentiels'!$A$2:$B$5,2,FALSE),"À affecter"))</f>
        <v/>
      </c>
      <c r="Y91" s="14">
        <f>IF(COUNTA('Contrôles chambres'!I91:O91)=0,"",IFERROR(COUNTIF('Contrôles chambres'!I91:O91,10)/7,0))</f>
        <v/>
      </c>
      <c r="Z91" s="2" t="n"/>
    </row>
    <row r="92">
      <c r="A92" s="2" t="n"/>
      <c r="B92" s="3" t="n"/>
      <c r="C92" s="4" t="n"/>
      <c r="D92" s="4" t="n"/>
      <c r="E92" s="4" t="n"/>
      <c r="F92" s="2" t="n"/>
      <c r="G92" s="2" t="n"/>
      <c r="H92" s="4" t="n"/>
      <c r="I92" s="4" t="n"/>
      <c r="J92" s="4" t="n"/>
      <c r="K92" s="4" t="n"/>
      <c r="L92" s="4" t="n"/>
      <c r="M92" s="4" t="n"/>
      <c r="N92" s="4" t="n"/>
      <c r="O92" s="4" t="n"/>
      <c r="P92" s="5">
        <f>IF(COUNTA('Contrôles chambres'!I92:O92)=0,"",AVERAGE('Contrôles chambres'!I92:O92))</f>
        <v/>
      </c>
      <c r="Q92" s="2" t="n"/>
      <c r="R92" s="2" t="n"/>
      <c r="S92" s="4" t="n"/>
      <c r="T92" s="6">
        <f>IF('Contrôles chambres'!P92="","",IF('Contrôles chambres'!P92&gt;=9,"Conforme",IF('Contrôles chambres'!P92&gt;=7,"Conforme avec réserve","Non conforme")))</f>
        <v/>
      </c>
      <c r="U92" s="7" t="n"/>
      <c r="V92" s="8" t="n"/>
      <c r="W92" s="3" t="n"/>
      <c r="X92" s="9">
        <f>IF('Contrôles chambres'!S92="","",IFERROR(VLOOKUP('Contrôles chambres'!S92,'Référentiels'!$A$2:$B$5,2,FALSE),"À affecter"))</f>
        <v/>
      </c>
      <c r="Y92" s="10">
        <f>IF(COUNTA('Contrôles chambres'!I92:O92)=0,"",IFERROR(COUNTIF('Contrôles chambres'!I92:O92,10)/7,0))</f>
        <v/>
      </c>
      <c r="Z92" s="2" t="n"/>
    </row>
    <row r="93">
      <c r="A93" s="2" t="n"/>
      <c r="B93" s="3" t="n"/>
      <c r="C93" s="4" t="n"/>
      <c r="D93" s="4" t="n"/>
      <c r="E93" s="4" t="n"/>
      <c r="F93" s="2" t="n"/>
      <c r="G93" s="2" t="n"/>
      <c r="H93" s="4" t="n"/>
      <c r="I93" s="4" t="n"/>
      <c r="J93" s="4" t="n"/>
      <c r="K93" s="4" t="n"/>
      <c r="L93" s="4" t="n"/>
      <c r="M93" s="4" t="n"/>
      <c r="N93" s="4" t="n"/>
      <c r="O93" s="4" t="n"/>
      <c r="P93" s="11">
        <f>IF(COUNTA('Contrôles chambres'!I93:O93)=0,"",AVERAGE('Contrôles chambres'!I93:O93))</f>
        <v/>
      </c>
      <c r="Q93" s="2" t="n"/>
      <c r="R93" s="2" t="n"/>
      <c r="S93" s="4" t="n"/>
      <c r="T93" s="12">
        <f>IF('Contrôles chambres'!P93="","",IF('Contrôles chambres'!P93&gt;=9,"Conforme",IF('Contrôles chambres'!P93&gt;=7,"Conforme avec réserve","Non conforme")))</f>
        <v/>
      </c>
      <c r="U93" s="7" t="n"/>
      <c r="V93" s="8" t="n"/>
      <c r="W93" s="3" t="n"/>
      <c r="X93" s="13">
        <f>IF('Contrôles chambres'!S93="","",IFERROR(VLOOKUP('Contrôles chambres'!S93,'Référentiels'!$A$2:$B$5,2,FALSE),"À affecter"))</f>
        <v/>
      </c>
      <c r="Y93" s="14">
        <f>IF(COUNTA('Contrôles chambres'!I93:O93)=0,"",IFERROR(COUNTIF('Contrôles chambres'!I93:O93,10)/7,0))</f>
        <v/>
      </c>
      <c r="Z93" s="2" t="n"/>
    </row>
    <row r="94">
      <c r="A94" s="2" t="n"/>
      <c r="B94" s="3" t="n"/>
      <c r="C94" s="4" t="n"/>
      <c r="D94" s="4" t="n"/>
      <c r="E94" s="4" t="n"/>
      <c r="F94" s="2" t="n"/>
      <c r="G94" s="2" t="n"/>
      <c r="H94" s="4" t="n"/>
      <c r="I94" s="4" t="n"/>
      <c r="J94" s="4" t="n"/>
      <c r="K94" s="4" t="n"/>
      <c r="L94" s="4" t="n"/>
      <c r="M94" s="4" t="n"/>
      <c r="N94" s="4" t="n"/>
      <c r="O94" s="4" t="n"/>
      <c r="P94" s="5">
        <f>IF(COUNTA('Contrôles chambres'!I94:O94)=0,"",AVERAGE('Contrôles chambres'!I94:O94))</f>
        <v/>
      </c>
      <c r="Q94" s="2" t="n"/>
      <c r="R94" s="2" t="n"/>
      <c r="S94" s="4" t="n"/>
      <c r="T94" s="6">
        <f>IF('Contrôles chambres'!P94="","",IF('Contrôles chambres'!P94&gt;=9,"Conforme",IF('Contrôles chambres'!P94&gt;=7,"Conforme avec réserve","Non conforme")))</f>
        <v/>
      </c>
      <c r="U94" s="7" t="n"/>
      <c r="V94" s="8" t="n"/>
      <c r="W94" s="3" t="n"/>
      <c r="X94" s="9">
        <f>IF('Contrôles chambres'!S94="","",IFERROR(VLOOKUP('Contrôles chambres'!S94,'Référentiels'!$A$2:$B$5,2,FALSE),"À affecter"))</f>
        <v/>
      </c>
      <c r="Y94" s="10">
        <f>IF(COUNTA('Contrôles chambres'!I94:O94)=0,"",IFERROR(COUNTIF('Contrôles chambres'!I94:O94,10)/7,0))</f>
        <v/>
      </c>
      <c r="Z94" s="2" t="n"/>
    </row>
    <row r="95">
      <c r="A95" s="2" t="n"/>
      <c r="B95" s="3" t="n"/>
      <c r="C95" s="4" t="n"/>
      <c r="D95" s="4" t="n"/>
      <c r="E95" s="4" t="n"/>
      <c r="F95" s="2" t="n"/>
      <c r="G95" s="2" t="n"/>
      <c r="H95" s="4" t="n"/>
      <c r="I95" s="4" t="n"/>
      <c r="J95" s="4" t="n"/>
      <c r="K95" s="4" t="n"/>
      <c r="L95" s="4" t="n"/>
      <c r="M95" s="4" t="n"/>
      <c r="N95" s="4" t="n"/>
      <c r="O95" s="4" t="n"/>
      <c r="P95" s="11">
        <f>IF(COUNTA('Contrôles chambres'!I95:O95)=0,"",AVERAGE('Contrôles chambres'!I95:O95))</f>
        <v/>
      </c>
      <c r="Q95" s="2" t="n"/>
      <c r="R95" s="2" t="n"/>
      <c r="S95" s="4" t="n"/>
      <c r="T95" s="12">
        <f>IF('Contrôles chambres'!P95="","",IF('Contrôles chambres'!P95&gt;=9,"Conforme",IF('Contrôles chambres'!P95&gt;=7,"Conforme avec réserve","Non conforme")))</f>
        <v/>
      </c>
      <c r="U95" s="7" t="n"/>
      <c r="V95" s="8" t="n"/>
      <c r="W95" s="3" t="n"/>
      <c r="X95" s="13">
        <f>IF('Contrôles chambres'!S95="","",IFERROR(VLOOKUP('Contrôles chambres'!S95,'Référentiels'!$A$2:$B$5,2,FALSE),"À affecter"))</f>
        <v/>
      </c>
      <c r="Y95" s="14">
        <f>IF(COUNTA('Contrôles chambres'!I95:O95)=0,"",IFERROR(COUNTIF('Contrôles chambres'!I95:O95,10)/7,0))</f>
        <v/>
      </c>
      <c r="Z95" s="2" t="n"/>
    </row>
    <row r="96">
      <c r="A96" s="2" t="n"/>
      <c r="B96" s="3" t="n"/>
      <c r="C96" s="4" t="n"/>
      <c r="D96" s="4" t="n"/>
      <c r="E96" s="4" t="n"/>
      <c r="F96" s="2" t="n"/>
      <c r="G96" s="2" t="n"/>
      <c r="H96" s="4" t="n"/>
      <c r="I96" s="4" t="n"/>
      <c r="J96" s="4" t="n"/>
      <c r="K96" s="4" t="n"/>
      <c r="L96" s="4" t="n"/>
      <c r="M96" s="4" t="n"/>
      <c r="N96" s="4" t="n"/>
      <c r="O96" s="4" t="n"/>
      <c r="P96" s="5">
        <f>IF(COUNTA('Contrôles chambres'!I96:O96)=0,"",AVERAGE('Contrôles chambres'!I96:O96))</f>
        <v/>
      </c>
      <c r="Q96" s="2" t="n"/>
      <c r="R96" s="2" t="n"/>
      <c r="S96" s="4" t="n"/>
      <c r="T96" s="6">
        <f>IF('Contrôles chambres'!P96="","",IF('Contrôles chambres'!P96&gt;=9,"Conforme",IF('Contrôles chambres'!P96&gt;=7,"Conforme avec réserve","Non conforme")))</f>
        <v/>
      </c>
      <c r="U96" s="7" t="n"/>
      <c r="V96" s="8" t="n"/>
      <c r="W96" s="3" t="n"/>
      <c r="X96" s="9">
        <f>IF('Contrôles chambres'!S96="","",IFERROR(VLOOKUP('Contrôles chambres'!S96,'Référentiels'!$A$2:$B$5,2,FALSE),"À affecter"))</f>
        <v/>
      </c>
      <c r="Y96" s="10">
        <f>IF(COUNTA('Contrôles chambres'!I96:O96)=0,"",IFERROR(COUNTIF('Contrôles chambres'!I96:O96,10)/7,0))</f>
        <v/>
      </c>
      <c r="Z96" s="2" t="n"/>
    </row>
    <row r="97">
      <c r="A97" s="2" t="n"/>
      <c r="B97" s="3" t="n"/>
      <c r="C97" s="4" t="n"/>
      <c r="D97" s="4" t="n"/>
      <c r="E97" s="4" t="n"/>
      <c r="F97" s="2" t="n"/>
      <c r="G97" s="2" t="n"/>
      <c r="H97" s="4" t="n"/>
      <c r="I97" s="4" t="n"/>
      <c r="J97" s="4" t="n"/>
      <c r="K97" s="4" t="n"/>
      <c r="L97" s="4" t="n"/>
      <c r="M97" s="4" t="n"/>
      <c r="N97" s="4" t="n"/>
      <c r="O97" s="4" t="n"/>
      <c r="P97" s="11">
        <f>IF(COUNTA('Contrôles chambres'!I97:O97)=0,"",AVERAGE('Contrôles chambres'!I97:O97))</f>
        <v/>
      </c>
      <c r="Q97" s="2" t="n"/>
      <c r="R97" s="2" t="n"/>
      <c r="S97" s="4" t="n"/>
      <c r="T97" s="12">
        <f>IF('Contrôles chambres'!P97="","",IF('Contrôles chambres'!P97&gt;=9,"Conforme",IF('Contrôles chambres'!P97&gt;=7,"Conforme avec réserve","Non conforme")))</f>
        <v/>
      </c>
      <c r="U97" s="7" t="n"/>
      <c r="V97" s="8" t="n"/>
      <c r="W97" s="3" t="n"/>
      <c r="X97" s="13">
        <f>IF('Contrôles chambres'!S97="","",IFERROR(VLOOKUP('Contrôles chambres'!S97,'Référentiels'!$A$2:$B$5,2,FALSE),"À affecter"))</f>
        <v/>
      </c>
      <c r="Y97" s="14">
        <f>IF(COUNTA('Contrôles chambres'!I97:O97)=0,"",IFERROR(COUNTIF('Contrôles chambres'!I97:O97,10)/7,0))</f>
        <v/>
      </c>
      <c r="Z97" s="2" t="n"/>
    </row>
    <row r="98">
      <c r="A98" s="2" t="n"/>
      <c r="B98" s="3" t="n"/>
      <c r="C98" s="4" t="n"/>
      <c r="D98" s="4" t="n"/>
      <c r="E98" s="4" t="n"/>
      <c r="F98" s="2" t="n"/>
      <c r="G98" s="2" t="n"/>
      <c r="H98" s="4" t="n"/>
      <c r="I98" s="4" t="n"/>
      <c r="J98" s="4" t="n"/>
      <c r="K98" s="4" t="n"/>
      <c r="L98" s="4" t="n"/>
      <c r="M98" s="4" t="n"/>
      <c r="N98" s="4" t="n"/>
      <c r="O98" s="4" t="n"/>
      <c r="P98" s="5">
        <f>IF(COUNTA('Contrôles chambres'!I98:O98)=0,"",AVERAGE('Contrôles chambres'!I98:O98))</f>
        <v/>
      </c>
      <c r="Q98" s="2" t="n"/>
      <c r="R98" s="2" t="n"/>
      <c r="S98" s="4" t="n"/>
      <c r="T98" s="6">
        <f>IF('Contrôles chambres'!P98="","",IF('Contrôles chambres'!P98&gt;=9,"Conforme",IF('Contrôles chambres'!P98&gt;=7,"Conforme avec réserve","Non conforme")))</f>
        <v/>
      </c>
      <c r="U98" s="7" t="n"/>
      <c r="V98" s="8" t="n"/>
      <c r="W98" s="3" t="n"/>
      <c r="X98" s="9">
        <f>IF('Contrôles chambres'!S98="","",IFERROR(VLOOKUP('Contrôles chambres'!S98,'Référentiels'!$A$2:$B$5,2,FALSE),"À affecter"))</f>
        <v/>
      </c>
      <c r="Y98" s="10">
        <f>IF(COUNTA('Contrôles chambres'!I98:O98)=0,"",IFERROR(COUNTIF('Contrôles chambres'!I98:O98,10)/7,0))</f>
        <v/>
      </c>
      <c r="Z98" s="2" t="n"/>
    </row>
    <row r="99">
      <c r="A99" s="2" t="n"/>
      <c r="B99" s="3" t="n"/>
      <c r="C99" s="4" t="n"/>
      <c r="D99" s="4" t="n"/>
      <c r="E99" s="4" t="n"/>
      <c r="F99" s="2" t="n"/>
      <c r="G99" s="2" t="n"/>
      <c r="H99" s="4" t="n"/>
      <c r="I99" s="4" t="n"/>
      <c r="J99" s="4" t="n"/>
      <c r="K99" s="4" t="n"/>
      <c r="L99" s="4" t="n"/>
      <c r="M99" s="4" t="n"/>
      <c r="N99" s="4" t="n"/>
      <c r="O99" s="4" t="n"/>
      <c r="P99" s="11">
        <f>IF(COUNTA('Contrôles chambres'!I99:O99)=0,"",AVERAGE('Contrôles chambres'!I99:O99))</f>
        <v/>
      </c>
      <c r="Q99" s="2" t="n"/>
      <c r="R99" s="2" t="n"/>
      <c r="S99" s="4" t="n"/>
      <c r="T99" s="12">
        <f>IF('Contrôles chambres'!P99="","",IF('Contrôles chambres'!P99&gt;=9,"Conforme",IF('Contrôles chambres'!P99&gt;=7,"Conforme avec réserve","Non conforme")))</f>
        <v/>
      </c>
      <c r="U99" s="7" t="n"/>
      <c r="V99" s="8" t="n"/>
      <c r="W99" s="3" t="n"/>
      <c r="X99" s="13">
        <f>IF('Contrôles chambres'!S99="","",IFERROR(VLOOKUP('Contrôles chambres'!S99,'Référentiels'!$A$2:$B$5,2,FALSE),"À affecter"))</f>
        <v/>
      </c>
      <c r="Y99" s="14">
        <f>IF(COUNTA('Contrôles chambres'!I99:O99)=0,"",IFERROR(COUNTIF('Contrôles chambres'!I99:O99,10)/7,0))</f>
        <v/>
      </c>
      <c r="Z99" s="2" t="n"/>
    </row>
    <row r="100">
      <c r="A100" s="2" t="n"/>
      <c r="B100" s="3" t="n"/>
      <c r="C100" s="4" t="n"/>
      <c r="D100" s="4" t="n"/>
      <c r="E100" s="4" t="n"/>
      <c r="F100" s="2" t="n"/>
      <c r="G100" s="2" t="n"/>
      <c r="H100" s="4" t="n"/>
      <c r="I100" s="4" t="n"/>
      <c r="J100" s="4" t="n"/>
      <c r="K100" s="4" t="n"/>
      <c r="L100" s="4" t="n"/>
      <c r="M100" s="4" t="n"/>
      <c r="N100" s="4" t="n"/>
      <c r="O100" s="4" t="n"/>
      <c r="P100" s="5">
        <f>IF(COUNTA('Contrôles chambres'!I100:O100)=0,"",AVERAGE('Contrôles chambres'!I100:O100))</f>
        <v/>
      </c>
      <c r="Q100" s="2" t="n"/>
      <c r="R100" s="2" t="n"/>
      <c r="S100" s="4" t="n"/>
      <c r="T100" s="6">
        <f>IF('Contrôles chambres'!P100="","",IF('Contrôles chambres'!P100&gt;=9,"Conforme",IF('Contrôles chambres'!P100&gt;=7,"Conforme avec réserve","Non conforme")))</f>
        <v/>
      </c>
      <c r="U100" s="7" t="n"/>
      <c r="V100" s="8" t="n"/>
      <c r="W100" s="3" t="n"/>
      <c r="X100" s="9">
        <f>IF('Contrôles chambres'!S100="","",IFERROR(VLOOKUP('Contrôles chambres'!S100,'Référentiels'!$A$2:$B$5,2,FALSE),"À affecter"))</f>
        <v/>
      </c>
      <c r="Y100" s="10">
        <f>IF(COUNTA('Contrôles chambres'!I100:O100)=0,"",IFERROR(COUNTIF('Contrôles chambres'!I100:O100,10)/7,0))</f>
        <v/>
      </c>
      <c r="Z100" s="2" t="n"/>
    </row>
    <row r="101">
      <c r="A101" s="2" t="n"/>
      <c r="B101" s="3" t="n"/>
      <c r="C101" s="4" t="n"/>
      <c r="D101" s="4" t="n"/>
      <c r="E101" s="4" t="n"/>
      <c r="F101" s="2" t="n"/>
      <c r="G101" s="2" t="n"/>
      <c r="H101" s="4" t="n"/>
      <c r="I101" s="4" t="n"/>
      <c r="J101" s="4" t="n"/>
      <c r="K101" s="4" t="n"/>
      <c r="L101" s="4" t="n"/>
      <c r="M101" s="4" t="n"/>
      <c r="N101" s="4" t="n"/>
      <c r="O101" s="4" t="n"/>
      <c r="P101" s="11">
        <f>IF(COUNTA('Contrôles chambres'!I101:O101)=0,"",AVERAGE('Contrôles chambres'!I101:O101))</f>
        <v/>
      </c>
      <c r="Q101" s="2" t="n"/>
      <c r="R101" s="2" t="n"/>
      <c r="S101" s="4" t="n"/>
      <c r="T101" s="12">
        <f>IF('Contrôles chambres'!P101="","",IF('Contrôles chambres'!P101&gt;=9,"Conforme",IF('Contrôles chambres'!P101&gt;=7,"Conforme avec réserve","Non conforme")))</f>
        <v/>
      </c>
      <c r="U101" s="7" t="n"/>
      <c r="V101" s="8" t="n"/>
      <c r="W101" s="3" t="n"/>
      <c r="X101" s="13">
        <f>IF('Contrôles chambres'!S101="","",IFERROR(VLOOKUP('Contrôles chambres'!S101,'Référentiels'!$A$2:$B$5,2,FALSE),"À affecter"))</f>
        <v/>
      </c>
      <c r="Y101" s="14">
        <f>IF(COUNTA('Contrôles chambres'!I101:O101)=0,"",IFERROR(COUNTIF('Contrôles chambres'!I101:O101,10)/7,0))</f>
        <v/>
      </c>
      <c r="Z101" s="2" t="n"/>
    </row>
    <row r="102"/>
    <row r="103">
      <c r="A103" s="15" t="inlineStr">
        <is>
          <t>Nombre de contrôles</t>
        </is>
      </c>
      <c r="B103" s="15" t="inlineStr">
        <is>
          <t>Note moyenne</t>
        </is>
      </c>
      <c r="C103" s="15" t="inlineStr">
        <is>
          <t>Coût total estimé</t>
        </is>
      </c>
      <c r="D103" s="15" t="inlineStr">
        <is>
          <t>Taux moyen de conformité</t>
        </is>
      </c>
      <c r="E103" s="15" t="inlineStr">
        <is>
          <t>Chambres non conformes</t>
        </is>
      </c>
    </row>
    <row r="104">
      <c r="A104" s="16">
        <f>COUNTIF('Contrôles chambres'!$A$2:$A$101,"&lt;&gt;")</f>
        <v/>
      </c>
      <c r="B104" s="17">
        <f>IFERROR(AVERAGE('Contrôles chambres'!$P$2:$P$101),0)</f>
        <v/>
      </c>
      <c r="C104" s="18">
        <f>SUM('Contrôles chambres'!$U$2:$U$101)</f>
        <v/>
      </c>
      <c r="D104" s="19">
        <f>IFERROR(AVERAGE('Contrôles chambres'!$Y$2:$Y$101),0)</f>
        <v/>
      </c>
      <c r="E104" s="16">
        <f>COUNTIF('Contrôles chambres'!$T$2:$T$101,"Non conforme")</f>
        <v/>
      </c>
    </row>
  </sheetData>
  <autoFilter ref="A1:Z101"/>
  <conditionalFormatting sqref="T2:T101">
    <cfRule type="expression" priority="1" dxfId="0">
      <formula>T2="Conforme"</formula>
    </cfRule>
    <cfRule type="expression" priority="2" dxfId="1">
      <formula>T2="Conforme avec réserve"</formula>
    </cfRule>
    <cfRule type="expression" priority="3" dxfId="2">
      <formula>T2="Non conforme"</formula>
    </cfRule>
  </conditionalFormatting>
  <conditionalFormatting sqref="S2:S101">
    <cfRule type="expression" priority="4" dxfId="2">
      <formula>OR(S2="Haute",S2="Critique")</formula>
    </cfRule>
  </conditionalFormatting>
  <dataValidations count="10">
    <dataValidation sqref="D2:D101" showErrorMessage="1" showInputMessage="1" allowBlank="1" type="list">
      <formula1>='Référentiels'!$E$2:$E$5</formula1>
    </dataValidation>
    <dataValidation sqref="H2:H101" showErrorMessage="1" showInputMessage="1" allowBlank="1" type="list">
      <formula1>='Référentiels'!$G$2:$G$5</formula1>
    </dataValidation>
    <dataValidation sqref="S2:S101" showErrorMessage="1" showInputMessage="1" allowBlank="1" type="list">
      <formula1>='Référentiels'!$I$2:$I$5</formula1>
    </dataValidation>
    <dataValidation sqref="F2:F101" showErrorMessage="1" showInputMessage="1" allowBlank="1" type="list">
      <formula1>='Référentiels'!$M$2:$M$7</formula1>
    </dataValidation>
    <dataValidation sqref="G2:G101" showErrorMessage="1" showInputMessage="1" allowBlank="1" type="list">
      <formula1>='Référentiels'!$M$2:$M$7</formula1>
    </dataValidation>
    <dataValidation sqref="C2:C101" showErrorMessage="1" showInputMessage="1" allowBlank="1" type="whole" operator="between">
      <formula1>1</formula1>
      <formula2>9999</formula2>
    </dataValidation>
    <dataValidation sqref="E2:E101" showErrorMessage="1" showInputMessage="1" allowBlank="1" type="whole" operator="between">
      <formula1>0</formula1>
      <formula2>99</formula2>
    </dataValidation>
    <dataValidation sqref="I2:O101" showErrorMessage="1" showInputMessage="1" allowBlank="1" type="whole" operator="between">
      <formula1>0</formula1>
      <formula2>10</formula2>
    </dataValidation>
    <dataValidation sqref="U2:U101" showErrorMessage="1" showInputMessage="1" allowBlank="1" type="decimal" operator="between">
      <formula1>0</formula1>
      <formula2>10000</formula2>
    </dataValidation>
    <dataValidation sqref="V2:V101" showErrorMessage="1" showInputMessage="1" allowBlank="1" type="whole" operator="between">
      <formula1>0</formula1>
      <formula2>720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24" customWidth="1" min="3" max="3"/>
    <col width="19" customWidth="1" min="5" max="5"/>
    <col width="21" customWidth="1" min="7" max="7"/>
    <col width="15" customWidth="1" min="9" max="9"/>
    <col width="27" customWidth="1" min="11" max="11"/>
    <col width="24" customWidth="1" min="13" max="13"/>
  </cols>
  <sheetData>
    <row r="1">
      <c r="A1" s="1" t="inlineStr">
        <is>
          <t>Priorité</t>
        </is>
      </c>
      <c r="B1" s="1" t="inlineStr">
        <is>
          <t>Responsable maintenance</t>
        </is>
      </c>
      <c r="C1" s="1" t="inlineStr">
        <is>
          <t>Coût indicatif maximal (€)</t>
        </is>
      </c>
      <c r="E1" s="1" t="inlineStr">
        <is>
          <t>Types de chambre</t>
        </is>
      </c>
      <c r="G1" s="1" t="inlineStr">
        <is>
          <t>Statuts avant contrôle</t>
        </is>
      </c>
      <c r="I1" s="1" t="inlineStr">
        <is>
          <t>Priorités</t>
        </is>
      </c>
      <c r="K1" s="1" t="inlineStr">
        <is>
          <t>Statuts finaux</t>
        </is>
      </c>
      <c r="M1" s="1" t="inlineStr">
        <is>
          <t>Collaborateurs</t>
        </is>
      </c>
    </row>
    <row r="2">
      <c r="A2" s="6" t="inlineStr">
        <is>
          <t>Faible</t>
        </is>
      </c>
      <c r="B2" s="9" t="inlineStr">
        <is>
          <t>Julien Martin</t>
        </is>
      </c>
      <c r="C2" s="20" t="n">
        <v>20</v>
      </c>
      <c r="E2" s="9" t="inlineStr">
        <is>
          <t>Simple</t>
        </is>
      </c>
      <c r="G2" s="9" t="inlineStr">
        <is>
          <t>À nettoyer</t>
        </is>
      </c>
      <c r="I2" s="9" t="inlineStr">
        <is>
          <t>Faible</t>
        </is>
      </c>
      <c r="K2" s="9" t="inlineStr">
        <is>
          <t>Conforme</t>
        </is>
      </c>
      <c r="M2" s="9" t="inlineStr">
        <is>
          <t>Camille Dupont</t>
        </is>
      </c>
    </row>
    <row r="3">
      <c r="A3" s="12" t="inlineStr">
        <is>
          <t>Moyenne</t>
        </is>
      </c>
      <c r="B3" s="13" t="inlineStr">
        <is>
          <t>Thomas Bernard</t>
        </is>
      </c>
      <c r="C3" s="21" t="n">
        <v>60</v>
      </c>
      <c r="E3" s="13" t="inlineStr">
        <is>
          <t>Double</t>
        </is>
      </c>
      <c r="G3" s="13" t="inlineStr">
        <is>
          <t>En nettoyage</t>
        </is>
      </c>
      <c r="I3" s="13" t="inlineStr">
        <is>
          <t>Moyenne</t>
        </is>
      </c>
      <c r="K3" s="13" t="inlineStr">
        <is>
          <t>Conforme avec réserve</t>
        </is>
      </c>
      <c r="M3" s="13" t="inlineStr">
        <is>
          <t>Léa Moreau</t>
        </is>
      </c>
    </row>
    <row r="4">
      <c r="A4" s="6" t="inlineStr">
        <is>
          <t>Haute</t>
        </is>
      </c>
      <c r="B4" s="9" t="inlineStr">
        <is>
          <t>Nicolas Petit</t>
        </is>
      </c>
      <c r="C4" s="20" t="n">
        <v>120</v>
      </c>
      <c r="E4" s="9" t="inlineStr">
        <is>
          <t>Suite</t>
        </is>
      </c>
      <c r="G4" s="9" t="inlineStr">
        <is>
          <t>Prête</t>
        </is>
      </c>
      <c r="I4" s="9" t="inlineStr">
        <is>
          <t>Haute</t>
        </is>
      </c>
      <c r="K4" s="9" t="inlineStr">
        <is>
          <t>Non conforme</t>
        </is>
      </c>
      <c r="M4" s="9" t="inlineStr">
        <is>
          <t>Julien Martin</t>
        </is>
      </c>
    </row>
    <row r="5">
      <c r="A5" s="12" t="inlineStr">
        <is>
          <t>Critique</t>
        </is>
      </c>
      <c r="B5" s="13" t="inlineStr">
        <is>
          <t>Manon Leroy</t>
        </is>
      </c>
      <c r="C5" s="21" t="n">
        <v>180</v>
      </c>
      <c r="E5" s="13" t="inlineStr">
        <is>
          <t>Familiale</t>
        </is>
      </c>
      <c r="G5" s="13" t="inlineStr">
        <is>
          <t>Maintenance</t>
        </is>
      </c>
      <c r="I5" s="13" t="inlineStr">
        <is>
          <t>Critique</t>
        </is>
      </c>
      <c r="M5" s="13" t="inlineStr">
        <is>
          <t>Chloé Bernard</t>
        </is>
      </c>
    </row>
    <row r="6">
      <c r="M6" s="9" t="inlineStr">
        <is>
          <t>Thomas Petit</t>
        </is>
      </c>
    </row>
    <row r="7">
      <c r="M7" s="13" t="inlineStr">
        <is>
          <t>Manon Leroy</t>
        </is>
      </c>
    </row>
  </sheetData>
  <autoFilter ref="A1:C5"/>
  <conditionalFormatting sqref="A2:A5">
    <cfRule type="expression" priority="1" dxfId="2">
      <formula>OR(A2="Haute",A2="Critique")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4" customWidth="1" min="3" max="3"/>
    <col width="20" customWidth="1" min="4" max="4"/>
    <col width="20" customWidth="1" min="5" max="5"/>
    <col width="4" customWidth="1" min="6" max="6"/>
    <col width="20" customWidth="1" min="7" max="7"/>
    <col width="18" customWidth="1" min="8" max="8"/>
  </cols>
  <sheetData>
    <row r="1" ht="28" customHeight="1">
      <c r="A1" s="22" t="inlineStr">
        <is>
          <t>Tableau de bord — Contrôle des chambres</t>
        </is>
      </c>
      <c r="B1" s="26" t="n"/>
      <c r="C1" s="26" t="n"/>
      <c r="D1" s="26" t="n"/>
      <c r="E1" s="26" t="n"/>
      <c r="F1" s="26" t="n"/>
      <c r="G1" s="26" t="n"/>
      <c r="H1" s="27" t="n"/>
    </row>
    <row r="2">
      <c r="A2" s="15" t="inlineStr">
        <is>
          <t>Indicateurs clés</t>
        </is>
      </c>
      <c r="B2" s="15" t="inlineStr">
        <is>
          <t>Valeur</t>
        </is>
      </c>
    </row>
    <row r="3">
      <c r="A3" s="23" t="inlineStr">
        <is>
          <t>Nombre total de chambres contrôlées</t>
        </is>
      </c>
      <c r="B3" s="24">
        <f>COUNTA('Contrôles chambres'!$A$2:$A$101)</f>
        <v/>
      </c>
    </row>
    <row r="4">
      <c r="A4" s="25" t="inlineStr">
        <is>
          <t>Note moyenne globale</t>
        </is>
      </c>
      <c r="B4" s="17">
        <f>IFERROR(AVERAGE('Contrôles chambres'!$P$2:$P$101),0)</f>
        <v/>
      </c>
    </row>
    <row r="5">
      <c r="A5" s="23" t="inlineStr">
        <is>
          <t>Taux de conformité moyen</t>
        </is>
      </c>
      <c r="B5" s="19">
        <f>IFERROR(AVERAGE('Contrôles chambres'!$Y$2:$Y$101),0)</f>
        <v/>
      </c>
    </row>
    <row r="6">
      <c r="A6" s="25" t="inlineStr">
        <is>
          <t>Nombre de chambres non conformes</t>
        </is>
      </c>
      <c r="B6" s="24">
        <f>COUNTIF('Contrôles chambres'!$T$2:$T$101,"Non conforme")</f>
        <v/>
      </c>
    </row>
    <row r="7">
      <c r="A7" s="23" t="inlineStr">
        <is>
          <t>Nombre d’anomalies critiques</t>
        </is>
      </c>
      <c r="B7" s="24">
        <f>COUNTIF('Contrôles chambres'!$S$2:$S$101,"Critique")</f>
        <v/>
      </c>
    </row>
    <row r="8">
      <c r="A8" s="25" t="inlineStr">
        <is>
          <t>Coût total estimé des actions correctives</t>
        </is>
      </c>
      <c r="B8" s="18">
        <f>SUM('Contrôles chambres'!$U$2:$U$101)</f>
        <v/>
      </c>
    </row>
    <row r="9">
      <c r="A9" s="23" t="inlineStr">
        <is>
          <t>Délai moyen de résolution</t>
        </is>
      </c>
      <c r="B9" s="17">
        <f>IFERROR(AVERAGE('Contrôles chambres'!$V$2:$V$101),0)</f>
        <v/>
      </c>
    </row>
    <row r="10"/>
    <row r="11"/>
    <row r="12">
      <c r="A12" s="1" t="inlineStr">
        <is>
          <t>Statut final</t>
        </is>
      </c>
      <c r="B12" s="1" t="inlineStr">
        <is>
          <t>Nombre de chambres</t>
        </is>
      </c>
      <c r="D12" s="1" t="inlineStr">
        <is>
          <t>Priorité</t>
        </is>
      </c>
      <c r="E12" s="1" t="inlineStr">
        <is>
          <t>Nombre d'anomalies</t>
        </is>
      </c>
      <c r="G12" s="1" t="inlineStr">
        <is>
          <t>Type de chambre</t>
        </is>
      </c>
      <c r="H12" s="1" t="inlineStr">
        <is>
          <t>Note moyenne /10</t>
        </is>
      </c>
    </row>
    <row r="13">
      <c r="A13" s="6" t="inlineStr">
        <is>
          <t>Conforme</t>
        </is>
      </c>
      <c r="B13" s="6">
        <f>COUNTIF('Contrôles chambres'!$T$2:$T$101,A13)</f>
        <v/>
      </c>
      <c r="D13" s="6" t="inlineStr">
        <is>
          <t>Faible</t>
        </is>
      </c>
      <c r="E13" s="6">
        <f>COUNTIF('Contrôles chambres'!$S$2:$S$101,D13)</f>
        <v/>
      </c>
      <c r="G13" s="6" t="inlineStr">
        <is>
          <t>Simple</t>
        </is>
      </c>
      <c r="H13" s="5">
        <f>IFERROR(SUMIF('Contrôles chambres'!$D$2:$D$101,G13,'Contrôles chambres'!$P$2:$P$101)/COUNTIF('Contrôles chambres'!$D$2:$D$101,G13),0)</f>
        <v/>
      </c>
    </row>
    <row r="14">
      <c r="A14" s="12" t="inlineStr">
        <is>
          <t>Conforme avec réserve</t>
        </is>
      </c>
      <c r="B14" s="12">
        <f>COUNTIF('Contrôles chambres'!$T$2:$T$101,A14)</f>
        <v/>
      </c>
      <c r="D14" s="12" t="inlineStr">
        <is>
          <t>Moyenne</t>
        </is>
      </c>
      <c r="E14" s="12">
        <f>COUNTIF('Contrôles chambres'!$S$2:$S$101,D14)</f>
        <v/>
      </c>
      <c r="G14" s="12" t="inlineStr">
        <is>
          <t>Double</t>
        </is>
      </c>
      <c r="H14" s="11">
        <f>IFERROR(SUMIF('Contrôles chambres'!$D$2:$D$101,G14,'Contrôles chambres'!$P$2:$P$101)/COUNTIF('Contrôles chambres'!$D$2:$D$101,G14),0)</f>
        <v/>
      </c>
    </row>
    <row r="15">
      <c r="A15" s="6" t="inlineStr">
        <is>
          <t>Non conforme</t>
        </is>
      </c>
      <c r="B15" s="6">
        <f>COUNTIF('Contrôles chambres'!$T$2:$T$101,A15)</f>
        <v/>
      </c>
      <c r="D15" s="6" t="inlineStr">
        <is>
          <t>Haute</t>
        </is>
      </c>
      <c r="E15" s="6">
        <f>COUNTIF('Contrôles chambres'!$S$2:$S$101,D15)</f>
        <v/>
      </c>
      <c r="G15" s="6" t="inlineStr">
        <is>
          <t>Suite</t>
        </is>
      </c>
      <c r="H15" s="5">
        <f>IFERROR(SUMIF('Contrôles chambres'!$D$2:$D$101,G15,'Contrôles chambres'!$P$2:$P$101)/COUNTIF('Contrôles chambres'!$D$2:$D$101,G15),0)</f>
        <v/>
      </c>
    </row>
    <row r="16">
      <c r="D16" s="12" t="inlineStr">
        <is>
          <t>Critique</t>
        </is>
      </c>
      <c r="E16" s="12">
        <f>COUNTIF('Contrôles chambres'!$S$2:$S$101,D16)</f>
        <v/>
      </c>
      <c r="G16" s="12" t="inlineStr">
        <is>
          <t>Familiale</t>
        </is>
      </c>
      <c r="H16" s="11">
        <f>IFERROR(SUMIF('Contrôles chambres'!$D$2:$D$101,G16,'Contrôles chambres'!$P$2:$P$101)/COUNTIF('Contrôles chambres'!$D$2:$D$101,G16),0)</f>
        <v/>
      </c>
    </row>
  </sheetData>
  <mergeCells count="1">
    <mergeCell ref="A1:H1"/>
  </mergeCells>
  <conditionalFormatting sqref="A13:B15">
    <cfRule type="expression" priority="1" dxfId="0">
      <formula>A13="Conforme"</formula>
    </cfRule>
    <cfRule type="expression" priority="2" dxfId="2">
      <formula>A13="Non conforme"</formula>
    </cfRule>
  </conditionalFormatting>
  <conditionalFormatting sqref="D13:E16">
    <cfRule type="expression" priority="3" dxfId="2">
      <formula>OR(D13="Haute",D13="Critique")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2026-09-08T21:37:35Z</dcterms:created>
  <dcterms:modified xmlns:dcterms="http://purl.org/dc/terms/" xmlns:xsi="http://www.w3.org/2001/XMLSchema-instance" xsi:type="dcterms:W3CDTF">2026-09-08T21:37:35Z</dcterms:modified>
</cp:coreProperties>
</file>