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sie déplacements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Tableau de bord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'Saisie déplacements'!$A$3:$R$103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 ##0,00"/>
    <numFmt numFmtId="166" formatCode="# ##0,00 &quot;€&quot;"/>
    <numFmt numFmtId="167" formatCode="0,0 %"/>
    <numFmt numFmtId="168" formatCode="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374151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ECFEFF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7" fontId="4" fillId="5" borderId="1" applyAlignment="1" pivotButton="0" quotePrefix="0" xfId="0">
      <alignment horizontal="left" vertical="center"/>
    </xf>
    <xf numFmtId="167" fontId="5" fillId="4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remboursable par collaborateur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'Tableau de bord'!$A$16:$A$25</f>
            </numRef>
          </cat>
          <val>
            <numRef>
              <f>'Tableau de bord'!$B$16:$B$25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Collaborateur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bord'!E15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'Tableau de bord'!$D$16:$D$19</f>
            </numRef>
          </cat>
          <val>
            <numRef>
              <f>'Tableau de bord'!$E$16:$E$19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Kilomètres totaux par mois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bord'!H15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bord'!$G$16:$G$24</f>
            </numRef>
          </cat>
          <val>
            <numRef>
              <f>'Tableau de bord'!$H$16:$H$24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Kilomètres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34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9" customWidth="1" min="3" max="3"/>
    <col width="19" customWidth="1" min="4" max="4"/>
    <col width="24" customWidth="1" min="5" max="5"/>
    <col width="18" customWidth="1" min="6" max="6"/>
    <col width="16" customWidth="1" min="7" max="7"/>
    <col width="16" customWidth="1" min="8" max="8"/>
    <col width="15" customWidth="1" min="9" max="9"/>
    <col width="17" customWidth="1" min="10" max="10"/>
    <col width="13" customWidth="1" min="11" max="11"/>
    <col width="13" customWidth="1" min="12" max="12"/>
    <col width="19" customWidth="1" min="13" max="13"/>
    <col width="23" customWidth="1" min="14" max="14"/>
    <col width="18" customWidth="1" min="15" max="15"/>
    <col width="23" customWidth="1" min="16" max="16"/>
    <col width="15" customWidth="1" min="17" max="17"/>
    <col width="30" customWidth="1" min="18" max="18"/>
  </cols>
  <sheetData>
    <row r="1" ht="28" customHeight="1">
      <c r="A1" s="1" t="inlineStr">
        <is>
          <t>Suivi des frais kilométriques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5" t="n"/>
    </row>
    <row r="2" ht="26" customHeight="1">
      <c r="A2" s="2" t="inlineStr">
        <is>
          <t>Saisissez les déplacements dans les cellules jaune pâle. Les colonnes de calcul se mettent à jour automatiquement.</t>
        </is>
      </c>
      <c r="B2" s="34" t="n"/>
      <c r="C2" s="34" t="n"/>
      <c r="D2" s="34" t="n"/>
      <c r="E2" s="34" t="n"/>
      <c r="F2" s="34" t="n"/>
      <c r="G2" s="34" t="n"/>
      <c r="H2" s="34" t="n"/>
      <c r="I2" s="34" t="n"/>
      <c r="J2" s="34" t="n"/>
      <c r="K2" s="34" t="n"/>
      <c r="L2" s="34" t="n"/>
      <c r="M2" s="34" t="n"/>
      <c r="N2" s="34" t="n"/>
      <c r="O2" s="34" t="n"/>
      <c r="P2" s="34" t="n"/>
      <c r="Q2" s="34" t="n"/>
      <c r="R2" s="35" t="n"/>
    </row>
    <row r="3" ht="34" customHeight="1">
      <c r="A3" s="3" t="inlineStr">
        <is>
          <t>Date</t>
        </is>
      </c>
      <c r="B3" s="3" t="inlineStr">
        <is>
          <t>Collaborateur</t>
        </is>
      </c>
      <c r="C3" s="3" t="inlineStr">
        <is>
          <t>Ville de départ</t>
        </is>
      </c>
      <c r="D3" s="3" t="inlineStr">
        <is>
          <t>Ville d’arrivée</t>
        </is>
      </c>
      <c r="E3" s="3" t="inlineStr">
        <is>
          <t>Motif du déplacement</t>
        </is>
      </c>
      <c r="F3" s="3" t="inlineStr">
        <is>
          <t>Type de véhicule</t>
        </is>
      </c>
      <c r="G3" s="3" t="inlineStr">
        <is>
          <t>Puissance fiscale</t>
        </is>
      </c>
      <c r="H3" s="3" t="inlineStr">
        <is>
          <t>Kilomètres aller</t>
        </is>
      </c>
      <c r="I3" s="3" t="inlineStr">
        <is>
          <t>Aller-retour ?</t>
        </is>
      </c>
      <c r="J3" s="3" t="inlineStr">
        <is>
          <t>Kilomètres totaux</t>
        </is>
      </c>
      <c r="K3" s="3" t="inlineStr">
        <is>
          <t>Péages (€)</t>
        </is>
      </c>
      <c r="L3" s="3" t="inlineStr">
        <is>
          <t>Parking (€)</t>
        </is>
      </c>
      <c r="M3" s="3" t="inlineStr">
        <is>
          <t>Barème kilométrique</t>
        </is>
      </c>
      <c r="N3" s="3" t="inlineStr">
        <is>
          <t>Indemnité kilométrique (€)</t>
        </is>
      </c>
      <c r="O3" s="3" t="inlineStr">
        <is>
          <t>Frais annexes (€)</t>
        </is>
      </c>
      <c r="P3" s="3" t="inlineStr">
        <is>
          <t>Total remboursable (€)</t>
        </is>
      </c>
      <c r="Q3" s="3" t="inlineStr">
        <is>
          <t>Statut</t>
        </is>
      </c>
      <c r="R3" s="3" t="inlineStr">
        <is>
          <t>Commentaire</t>
        </is>
      </c>
    </row>
    <row r="4">
      <c r="A4" s="4" t="n">
        <v>46027</v>
      </c>
      <c r="B4" s="5" t="inlineStr">
        <is>
          <t>Camille</t>
        </is>
      </c>
      <c r="C4" s="5" t="inlineStr">
        <is>
          <t>Paris</t>
        </is>
      </c>
      <c r="D4" s="5" t="inlineStr">
        <is>
          <t>Versailles</t>
        </is>
      </c>
      <c r="E4" s="5" t="inlineStr">
        <is>
          <t>Rendez-vous client</t>
        </is>
      </c>
      <c r="F4" s="5" t="inlineStr">
        <is>
          <t>Voiture</t>
        </is>
      </c>
      <c r="G4" s="6" t="n">
        <v>4</v>
      </c>
      <c r="H4" s="7" t="n">
        <v>18</v>
      </c>
      <c r="I4" s="6" t="inlineStr">
        <is>
          <t>Oui</t>
        </is>
      </c>
      <c r="J4" s="8">
        <f>IF(H4="","",IF(I4="Oui",H4*2,H4))</f>
        <v/>
      </c>
      <c r="K4" s="9" t="n">
        <v>8.5</v>
      </c>
      <c r="L4" s="9" t="n">
        <v>6</v>
      </c>
      <c r="M4" s="10">
        <f>IF(G4="","",IFERROR(VLOOKUP(G4,'Paramètres'!$A$8:$D$14,4,TRUE),0))</f>
        <v/>
      </c>
      <c r="N4" s="10">
        <f>IF(OR(J4="",M4=""),"",J4*M4)</f>
        <v/>
      </c>
      <c r="O4" s="10">
        <f>IF(AND(K4="",L4=""),"",K4+L4)</f>
        <v/>
      </c>
      <c r="P4" s="10">
        <f>IF(AND(N4="",O4=""),"",N4+O4)</f>
        <v/>
      </c>
      <c r="Q4" s="6" t="inlineStr">
        <is>
          <t>Remboursé</t>
        </is>
      </c>
      <c r="R4" s="5" t="inlineStr">
        <is>
          <t>Déplacement commercial</t>
        </is>
      </c>
    </row>
    <row r="5">
      <c r="A5" s="4" t="n">
        <v>46075</v>
      </c>
      <c r="B5" s="5" t="inlineStr">
        <is>
          <t>Julien</t>
        </is>
      </c>
      <c r="C5" s="5" t="inlineStr">
        <is>
          <t>Lyon</t>
        </is>
      </c>
      <c r="D5" s="5" t="inlineStr">
        <is>
          <t>Grenoble</t>
        </is>
      </c>
      <c r="E5" s="5" t="inlineStr">
        <is>
          <t>Rendez-vous client</t>
        </is>
      </c>
      <c r="F5" s="5" t="inlineStr">
        <is>
          <t>Voiture</t>
        </is>
      </c>
      <c r="G5" s="6" t="n">
        <v>6</v>
      </c>
      <c r="H5" s="7" t="n">
        <v>112</v>
      </c>
      <c r="I5" s="6" t="inlineStr">
        <is>
          <t>Oui</t>
        </is>
      </c>
      <c r="J5" s="11">
        <f>IF(H5="","",IF(I5="Oui",H5*2,H5))</f>
        <v/>
      </c>
      <c r="K5" s="9" t="n">
        <v>18.4</v>
      </c>
      <c r="L5" s="9" t="n">
        <v>12</v>
      </c>
      <c r="M5" s="12">
        <f>IF(G5="","",IFERROR(VLOOKUP(G5,'Paramètres'!$A$8:$D$14,4,TRUE),0))</f>
        <v/>
      </c>
      <c r="N5" s="12">
        <f>IF(OR(J5="",M5=""),"",J5*M5)</f>
        <v/>
      </c>
      <c r="O5" s="12">
        <f>IF(AND(K5="",L5=""),"",K5+L5)</f>
        <v/>
      </c>
      <c r="P5" s="12">
        <f>IF(AND(N5="",O5=""),"",N5+O5)</f>
        <v/>
      </c>
      <c r="Q5" s="6" t="inlineStr">
        <is>
          <t>Validé</t>
        </is>
      </c>
      <c r="R5" s="5" t="inlineStr">
        <is>
          <t>Visite de site</t>
        </is>
      </c>
    </row>
    <row r="6">
      <c r="A6" s="4" t="n">
        <v>46096</v>
      </c>
      <c r="B6" s="5" t="inlineStr">
        <is>
          <t>Léa</t>
        </is>
      </c>
      <c r="C6" s="5" t="inlineStr">
        <is>
          <t>Marseille</t>
        </is>
      </c>
      <c r="D6" s="5" t="inlineStr">
        <is>
          <t>Aix-en-Provence</t>
        </is>
      </c>
      <c r="E6" s="5" t="inlineStr">
        <is>
          <t>Formation</t>
        </is>
      </c>
      <c r="F6" s="5" t="inlineStr">
        <is>
          <t>Moto</t>
        </is>
      </c>
      <c r="G6" s="6" t="n">
        <v>8</v>
      </c>
      <c r="H6" s="7" t="n">
        <v>32</v>
      </c>
      <c r="I6" s="6" t="inlineStr">
        <is>
          <t>Oui</t>
        </is>
      </c>
      <c r="J6" s="8">
        <f>IF(H6="","",IF(I6="Oui",H6*2,H6))</f>
        <v/>
      </c>
      <c r="K6" s="9" t="n">
        <v>4.2</v>
      </c>
      <c r="L6" s="9" t="n">
        <v>5</v>
      </c>
      <c r="M6" s="10">
        <f>IF(G6="","",IFERROR(VLOOKUP(G6,'Paramètres'!$A$8:$D$14,4,TRUE),0))</f>
        <v/>
      </c>
      <c r="N6" s="10">
        <f>IF(OR(J6="",M6=""),"",J6*M6)</f>
        <v/>
      </c>
      <c r="O6" s="10">
        <f>IF(AND(K6="",L6=""),"",K6+L6)</f>
        <v/>
      </c>
      <c r="P6" s="10">
        <f>IF(AND(N6="",O6=""),"",N6+O6)</f>
        <v/>
      </c>
      <c r="Q6" s="6" t="inlineStr">
        <is>
          <t>À valider</t>
        </is>
      </c>
      <c r="R6" s="5" t="inlineStr">
        <is>
          <t>Formation sécurité</t>
        </is>
      </c>
    </row>
    <row r="7">
      <c r="A7" s="4" t="n">
        <v>46120</v>
      </c>
      <c r="B7" s="5" t="inlineStr">
        <is>
          <t>Thomas</t>
        </is>
      </c>
      <c r="C7" s="5" t="inlineStr">
        <is>
          <t>Toulouse</t>
        </is>
      </c>
      <c r="D7" s="5" t="inlineStr">
        <is>
          <t>Montauban</t>
        </is>
      </c>
      <c r="E7" s="5" t="inlineStr">
        <is>
          <t>Chantier</t>
        </is>
      </c>
      <c r="F7" s="5" t="inlineStr">
        <is>
          <t>Voiture</t>
        </is>
      </c>
      <c r="G7" s="6" t="n">
        <v>3</v>
      </c>
      <c r="H7" s="7" t="n">
        <v>54</v>
      </c>
      <c r="I7" s="6" t="inlineStr">
        <is>
          <t>Non</t>
        </is>
      </c>
      <c r="J7" s="11">
        <f>IF(H7="","",IF(I7="Oui",H7*2,H7))</f>
        <v/>
      </c>
      <c r="K7" s="9" t="n">
        <v>6.8</v>
      </c>
      <c r="L7" s="9" t="n">
        <v>0</v>
      </c>
      <c r="M7" s="12">
        <f>IF(G7="","",IFERROR(VLOOKUP(G7,'Paramètres'!$A$8:$D$14,4,TRUE),0))</f>
        <v/>
      </c>
      <c r="N7" s="12">
        <f>IF(OR(J7="",M7=""),"",J7*M7)</f>
        <v/>
      </c>
      <c r="O7" s="12">
        <f>IF(AND(K7="",L7=""),"",K7+L7)</f>
        <v/>
      </c>
      <c r="P7" s="12">
        <f>IF(AND(N7="",O7=""),"",N7+O7)</f>
        <v/>
      </c>
      <c r="Q7" s="6" t="inlineStr">
        <is>
          <t>Refusé</t>
        </is>
      </c>
      <c r="R7" s="5" t="inlineStr">
        <is>
          <t>Justificatif manquant</t>
        </is>
      </c>
    </row>
    <row r="8">
      <c r="A8" s="4" t="n">
        <v>46161</v>
      </c>
      <c r="B8" s="5" t="inlineStr">
        <is>
          <t>Chloé</t>
        </is>
      </c>
      <c r="C8" s="5" t="inlineStr">
        <is>
          <t>Bordeaux</t>
        </is>
      </c>
      <c r="D8" s="5" t="inlineStr">
        <is>
          <t>Arcachon</t>
        </is>
      </c>
      <c r="E8" s="5" t="inlineStr">
        <is>
          <t>Livraison</t>
        </is>
      </c>
      <c r="F8" s="5" t="inlineStr">
        <is>
          <t>Voiture</t>
        </is>
      </c>
      <c r="G8" s="6" t="n">
        <v>7</v>
      </c>
      <c r="H8" s="7" t="n">
        <v>65</v>
      </c>
      <c r="I8" s="6" t="inlineStr">
        <is>
          <t>Oui</t>
        </is>
      </c>
      <c r="J8" s="8">
        <f>IF(H8="","",IF(I8="Oui",H8*2,H8))</f>
        <v/>
      </c>
      <c r="K8" s="9" t="n">
        <v>9.6</v>
      </c>
      <c r="L8" s="9" t="n">
        <v>4</v>
      </c>
      <c r="M8" s="10">
        <f>IF(G8="","",IFERROR(VLOOKUP(G8,'Paramètres'!$A$8:$D$14,4,TRUE),0))</f>
        <v/>
      </c>
      <c r="N8" s="10">
        <f>IF(OR(J8="",M8=""),"",J8*M8)</f>
        <v/>
      </c>
      <c r="O8" s="10">
        <f>IF(AND(K8="",L8=""),"",K8+L8)</f>
        <v/>
      </c>
      <c r="P8" s="10">
        <f>IF(AND(N8="",O8=""),"",N8+O8)</f>
        <v/>
      </c>
      <c r="Q8" s="6" t="inlineStr">
        <is>
          <t>Remboursé</t>
        </is>
      </c>
      <c r="R8" s="5" t="inlineStr">
        <is>
          <t>Livraison de matériel</t>
        </is>
      </c>
    </row>
    <row r="9">
      <c r="A9" s="4" t="n">
        <v>46184</v>
      </c>
      <c r="B9" s="5" t="inlineStr">
        <is>
          <t>Nicolas</t>
        </is>
      </c>
      <c r="C9" s="5" t="inlineStr">
        <is>
          <t>Lille</t>
        </is>
      </c>
      <c r="D9" s="5" t="inlineStr">
        <is>
          <t>Arras</t>
        </is>
      </c>
      <c r="E9" s="5" t="inlineStr">
        <is>
          <t>Réunion</t>
        </is>
      </c>
      <c r="F9" s="5" t="inlineStr">
        <is>
          <t>Voiture</t>
        </is>
      </c>
      <c r="G9" s="6" t="n">
        <v>4</v>
      </c>
      <c r="H9" s="7" t="n">
        <v>58</v>
      </c>
      <c r="I9" s="6" t="inlineStr">
        <is>
          <t>Oui</t>
        </is>
      </c>
      <c r="J9" s="11">
        <f>IF(H9="","",IF(I9="Oui",H9*2,H9))</f>
        <v/>
      </c>
      <c r="K9" s="9" t="n">
        <v>7.2</v>
      </c>
      <c r="L9" s="9" t="n">
        <v>8.5</v>
      </c>
      <c r="M9" s="12">
        <f>IF(G9="","",IFERROR(VLOOKUP(G9,'Paramètres'!$A$8:$D$14,4,TRUE),0))</f>
        <v/>
      </c>
      <c r="N9" s="12">
        <f>IF(OR(J9="",M9=""),"",J9*M9)</f>
        <v/>
      </c>
      <c r="O9" s="12">
        <f>IF(AND(K9="",L9=""),"",K9+L9)</f>
        <v/>
      </c>
      <c r="P9" s="12">
        <f>IF(AND(N9="",O9=""),"",N9+O9)</f>
        <v/>
      </c>
      <c r="Q9" s="6" t="inlineStr">
        <is>
          <t>Validé</t>
        </is>
      </c>
      <c r="R9" s="5" t="inlineStr">
        <is>
          <t>Réunion d'équipe</t>
        </is>
      </c>
    </row>
    <row r="10">
      <c r="A10" s="4" t="n">
        <v>46206</v>
      </c>
      <c r="B10" s="5" t="inlineStr">
        <is>
          <t>Manon</t>
        </is>
      </c>
      <c r="C10" s="5" t="inlineStr">
        <is>
          <t>Nantes</t>
        </is>
      </c>
      <c r="D10" s="5" t="inlineStr">
        <is>
          <t>Angers</t>
        </is>
      </c>
      <c r="E10" s="5" t="inlineStr">
        <is>
          <t>Formation</t>
        </is>
      </c>
      <c r="F10" s="5" t="inlineStr">
        <is>
          <t>Voiture</t>
        </is>
      </c>
      <c r="G10" s="6" t="n">
        <v>6</v>
      </c>
      <c r="H10" s="7" t="n">
        <v>92</v>
      </c>
      <c r="I10" s="6" t="inlineStr">
        <is>
          <t>Oui</t>
        </is>
      </c>
      <c r="J10" s="8">
        <f>IF(H10="","",IF(I10="Oui",H10*2,H10))</f>
        <v/>
      </c>
      <c r="K10" s="9" t="n">
        <v>12.5</v>
      </c>
      <c r="L10" s="9" t="n">
        <v>10</v>
      </c>
      <c r="M10" s="10">
        <f>IF(G10="","",IFERROR(VLOOKUP(G10,'Paramètres'!$A$8:$D$14,4,TRUE),0))</f>
        <v/>
      </c>
      <c r="N10" s="10">
        <f>IF(OR(J10="",M10=""),"",J10*M10)</f>
        <v/>
      </c>
      <c r="O10" s="10">
        <f>IF(AND(K10="",L10=""),"",K10+L10)</f>
        <v/>
      </c>
      <c r="P10" s="10">
        <f>IF(AND(N10="",O10=""),"",N10+O10)</f>
        <v/>
      </c>
      <c r="Q10" s="6" t="inlineStr">
        <is>
          <t>À valider</t>
        </is>
      </c>
      <c r="R10" s="5" t="inlineStr">
        <is>
          <t>Session de formation</t>
        </is>
      </c>
    </row>
    <row r="11">
      <c r="A11" s="4" t="n">
        <v>46252</v>
      </c>
      <c r="B11" s="5" t="inlineStr">
        <is>
          <t>Antoine</t>
        </is>
      </c>
      <c r="C11" s="5" t="inlineStr">
        <is>
          <t>Strasbourg</t>
        </is>
      </c>
      <c r="D11" s="5" t="inlineStr">
        <is>
          <t>Colmar</t>
        </is>
      </c>
      <c r="E11" s="5" t="inlineStr">
        <is>
          <t>Rendez-vous client</t>
        </is>
      </c>
      <c r="F11" s="5" t="inlineStr">
        <is>
          <t>Voiture</t>
        </is>
      </c>
      <c r="G11" s="6" t="n">
        <v>7</v>
      </c>
      <c r="H11" s="7" t="n">
        <v>74</v>
      </c>
      <c r="I11" s="6" t="inlineStr">
        <is>
          <t>Oui</t>
        </is>
      </c>
      <c r="J11" s="11">
        <f>IF(H11="","",IF(I11="Oui",H11*2,H11))</f>
        <v/>
      </c>
      <c r="K11" s="9" t="n">
        <v>11.4</v>
      </c>
      <c r="L11" s="9" t="n">
        <v>6</v>
      </c>
      <c r="M11" s="12">
        <f>IF(G11="","",IFERROR(VLOOKUP(G11,'Paramètres'!$A$8:$D$14,4,TRUE),0))</f>
        <v/>
      </c>
      <c r="N11" s="12">
        <f>IF(OR(J11="",M11=""),"",J11*M11)</f>
        <v/>
      </c>
      <c r="O11" s="12">
        <f>IF(AND(K11="",L11=""),"",K11+L11)</f>
        <v/>
      </c>
      <c r="P11" s="12">
        <f>IF(AND(N11="",O11=""),"",N11+O11)</f>
        <v/>
      </c>
      <c r="Q11" s="6" t="inlineStr">
        <is>
          <t>Remboursé</t>
        </is>
      </c>
      <c r="R11" s="5" t="inlineStr">
        <is>
          <t>Présentation annuelle</t>
        </is>
      </c>
    </row>
    <row r="12">
      <c r="A12" s="4" t="n">
        <v>46277</v>
      </c>
      <c r="B12" s="5" t="inlineStr">
        <is>
          <t>Sarah</t>
        </is>
      </c>
      <c r="C12" s="5" t="inlineStr">
        <is>
          <t>Rennes</t>
        </is>
      </c>
      <c r="D12" s="5" t="inlineStr">
        <is>
          <t>Saint-Malo</t>
        </is>
      </c>
      <c r="E12" s="5" t="inlineStr">
        <is>
          <t>Livraison</t>
        </is>
      </c>
      <c r="F12" s="5" t="inlineStr">
        <is>
          <t>Voiture</t>
        </is>
      </c>
      <c r="G12" s="6" t="n">
        <v>3</v>
      </c>
      <c r="H12" s="7" t="n">
        <v>70</v>
      </c>
      <c r="I12" s="6" t="inlineStr">
        <is>
          <t>Oui</t>
        </is>
      </c>
      <c r="J12" s="8">
        <f>IF(H12="","",IF(I12="Oui",H12*2,H12))</f>
        <v/>
      </c>
      <c r="K12" s="9" t="n">
        <v>8.9</v>
      </c>
      <c r="L12" s="9" t="n">
        <v>3.5</v>
      </c>
      <c r="M12" s="10">
        <f>IF(G12="","",IFERROR(VLOOKUP(G12,'Paramètres'!$A$8:$D$14,4,TRUE),0))</f>
        <v/>
      </c>
      <c r="N12" s="10">
        <f>IF(OR(J12="",M12=""),"",J12*M12)</f>
        <v/>
      </c>
      <c r="O12" s="10">
        <f>IF(AND(K12="",L12=""),"",K12+L12)</f>
        <v/>
      </c>
      <c r="P12" s="10">
        <f>IF(AND(N12="",O12=""),"",N12+O12)</f>
        <v/>
      </c>
      <c r="Q12" s="6" t="inlineStr">
        <is>
          <t>Refusé</t>
        </is>
      </c>
      <c r="R12" s="5" t="inlineStr">
        <is>
          <t>Hors zone autorisée</t>
        </is>
      </c>
    </row>
    <row r="13">
      <c r="A13" s="4" t="n">
        <v>46295</v>
      </c>
      <c r="B13" s="5" t="inlineStr">
        <is>
          <t>Maxime</t>
        </is>
      </c>
      <c r="C13" s="5" t="inlineStr">
        <is>
          <t>Montpellier</t>
        </is>
      </c>
      <c r="D13" s="5" t="inlineStr">
        <is>
          <t>Paris</t>
        </is>
      </c>
      <c r="E13" s="5" t="inlineStr">
        <is>
          <t>Réunion</t>
        </is>
      </c>
      <c r="F13" s="5" t="inlineStr">
        <is>
          <t>Voiture</t>
        </is>
      </c>
      <c r="G13" s="6" t="n">
        <v>4</v>
      </c>
      <c r="H13" s="7" t="n">
        <v>420</v>
      </c>
      <c r="I13" s="6" t="inlineStr">
        <is>
          <t>Non</t>
        </is>
      </c>
      <c r="J13" s="11">
        <f>IF(H13="","",IF(I13="Oui",H13*2,H13))</f>
        <v/>
      </c>
      <c r="K13" s="9" t="n">
        <v>46.8</v>
      </c>
      <c r="L13" s="9" t="n">
        <v>22</v>
      </c>
      <c r="M13" s="12">
        <f>IF(G13="","",IFERROR(VLOOKUP(G13,'Paramètres'!$A$8:$D$14,4,TRUE),0))</f>
        <v/>
      </c>
      <c r="N13" s="12">
        <f>IF(OR(J13="",M13=""),"",J13*M13)</f>
        <v/>
      </c>
      <c r="O13" s="12">
        <f>IF(AND(K13="",L13=""),"",K13+L13)</f>
        <v/>
      </c>
      <c r="P13" s="12">
        <f>IF(AND(N13="",O13=""),"",N13+O13)</f>
        <v/>
      </c>
      <c r="Q13" s="6" t="inlineStr">
        <is>
          <t>Remboursé</t>
        </is>
      </c>
      <c r="R13" s="5" t="inlineStr">
        <is>
          <t>Réunion nationale</t>
        </is>
      </c>
    </row>
    <row r="14">
      <c r="A14" s="4" t="n"/>
      <c r="B14" s="5" t="n"/>
      <c r="C14" s="5" t="n"/>
      <c r="D14" s="5" t="n"/>
      <c r="E14" s="5" t="n"/>
      <c r="F14" s="5" t="n"/>
      <c r="G14" s="6" t="n"/>
      <c r="H14" s="7" t="n"/>
      <c r="I14" s="6" t="n"/>
      <c r="J14" s="8">
        <f>IF(H14="","",IF(I14="Oui",H14*2,H14))</f>
        <v/>
      </c>
      <c r="K14" s="9" t="n"/>
      <c r="L14" s="9" t="n"/>
      <c r="M14" s="10">
        <f>IF(G14="","",IFERROR(VLOOKUP(G14,'Paramètres'!$A$8:$D$14,4,TRUE),0))</f>
        <v/>
      </c>
      <c r="N14" s="10">
        <f>IF(OR(J14="",M14=""),"",J14*M14)</f>
        <v/>
      </c>
      <c r="O14" s="10">
        <f>IF(AND(K14="",L14=""),"",K14+L14)</f>
        <v/>
      </c>
      <c r="P14" s="10">
        <f>IF(AND(N14="",O14=""),"",N14+O14)</f>
        <v/>
      </c>
      <c r="Q14" s="6" t="n"/>
      <c r="R14" s="5" t="n"/>
    </row>
    <row r="15">
      <c r="A15" s="4" t="n"/>
      <c r="B15" s="5" t="n"/>
      <c r="C15" s="5" t="n"/>
      <c r="D15" s="5" t="n"/>
      <c r="E15" s="5" t="n"/>
      <c r="F15" s="5" t="n"/>
      <c r="G15" s="6" t="n"/>
      <c r="H15" s="7" t="n"/>
      <c r="I15" s="6" t="n"/>
      <c r="J15" s="11">
        <f>IF(H15="","",IF(I15="Oui",H15*2,H15))</f>
        <v/>
      </c>
      <c r="K15" s="9" t="n"/>
      <c r="L15" s="9" t="n"/>
      <c r="M15" s="12">
        <f>IF(G15="","",IFERROR(VLOOKUP(G15,'Paramètres'!$A$8:$D$14,4,TRUE),0))</f>
        <v/>
      </c>
      <c r="N15" s="12">
        <f>IF(OR(J15="",M15=""),"",J15*M15)</f>
        <v/>
      </c>
      <c r="O15" s="12">
        <f>IF(AND(K15="",L15=""),"",K15+L15)</f>
        <v/>
      </c>
      <c r="P15" s="12">
        <f>IF(AND(N15="",O15=""),"",N15+O15)</f>
        <v/>
      </c>
      <c r="Q15" s="6" t="n"/>
      <c r="R15" s="5" t="n"/>
    </row>
    <row r="16">
      <c r="A16" s="4" t="n"/>
      <c r="B16" s="5" t="n"/>
      <c r="C16" s="5" t="n"/>
      <c r="D16" s="5" t="n"/>
      <c r="E16" s="5" t="n"/>
      <c r="F16" s="5" t="n"/>
      <c r="G16" s="6" t="n"/>
      <c r="H16" s="7" t="n"/>
      <c r="I16" s="6" t="n"/>
      <c r="J16" s="8">
        <f>IF(H16="","",IF(I16="Oui",H16*2,H16))</f>
        <v/>
      </c>
      <c r="K16" s="9" t="n"/>
      <c r="L16" s="9" t="n"/>
      <c r="M16" s="10">
        <f>IF(G16="","",IFERROR(VLOOKUP(G16,'Paramètres'!$A$8:$D$14,4,TRUE),0))</f>
        <v/>
      </c>
      <c r="N16" s="10">
        <f>IF(OR(J16="",M16=""),"",J16*M16)</f>
        <v/>
      </c>
      <c r="O16" s="10">
        <f>IF(AND(K16="",L16=""),"",K16+L16)</f>
        <v/>
      </c>
      <c r="P16" s="10">
        <f>IF(AND(N16="",O16=""),"",N16+O16)</f>
        <v/>
      </c>
      <c r="Q16" s="6" t="n"/>
      <c r="R16" s="5" t="n"/>
    </row>
    <row r="17">
      <c r="A17" s="4" t="n"/>
      <c r="B17" s="5" t="n"/>
      <c r="C17" s="5" t="n"/>
      <c r="D17" s="5" t="n"/>
      <c r="E17" s="5" t="n"/>
      <c r="F17" s="5" t="n"/>
      <c r="G17" s="6" t="n"/>
      <c r="H17" s="7" t="n"/>
      <c r="I17" s="6" t="n"/>
      <c r="J17" s="11">
        <f>IF(H17="","",IF(I17="Oui",H17*2,H17))</f>
        <v/>
      </c>
      <c r="K17" s="9" t="n"/>
      <c r="L17" s="9" t="n"/>
      <c r="M17" s="12">
        <f>IF(G17="","",IFERROR(VLOOKUP(G17,'Paramètres'!$A$8:$D$14,4,TRUE),0))</f>
        <v/>
      </c>
      <c r="N17" s="12">
        <f>IF(OR(J17="",M17=""),"",J17*M17)</f>
        <v/>
      </c>
      <c r="O17" s="12">
        <f>IF(AND(K17="",L17=""),"",K17+L17)</f>
        <v/>
      </c>
      <c r="P17" s="12">
        <f>IF(AND(N17="",O17=""),"",N17+O17)</f>
        <v/>
      </c>
      <c r="Q17" s="6" t="n"/>
      <c r="R17" s="5" t="n"/>
    </row>
    <row r="18">
      <c r="A18" s="4" t="n"/>
      <c r="B18" s="5" t="n"/>
      <c r="C18" s="5" t="n"/>
      <c r="D18" s="5" t="n"/>
      <c r="E18" s="5" t="n"/>
      <c r="F18" s="5" t="n"/>
      <c r="G18" s="6" t="n"/>
      <c r="H18" s="7" t="n"/>
      <c r="I18" s="6" t="n"/>
      <c r="J18" s="8">
        <f>IF(H18="","",IF(I18="Oui",H18*2,H18))</f>
        <v/>
      </c>
      <c r="K18" s="9" t="n"/>
      <c r="L18" s="9" t="n"/>
      <c r="M18" s="10">
        <f>IF(G18="","",IFERROR(VLOOKUP(G18,'Paramètres'!$A$8:$D$14,4,TRUE),0))</f>
        <v/>
      </c>
      <c r="N18" s="10">
        <f>IF(OR(J18="",M18=""),"",J18*M18)</f>
        <v/>
      </c>
      <c r="O18" s="10">
        <f>IF(AND(K18="",L18=""),"",K18+L18)</f>
        <v/>
      </c>
      <c r="P18" s="10">
        <f>IF(AND(N18="",O18=""),"",N18+O18)</f>
        <v/>
      </c>
      <c r="Q18" s="6" t="n"/>
      <c r="R18" s="5" t="n"/>
    </row>
    <row r="19">
      <c r="A19" s="4" t="n"/>
      <c r="B19" s="5" t="n"/>
      <c r="C19" s="5" t="n"/>
      <c r="D19" s="5" t="n"/>
      <c r="E19" s="5" t="n"/>
      <c r="F19" s="5" t="n"/>
      <c r="G19" s="6" t="n"/>
      <c r="H19" s="7" t="n"/>
      <c r="I19" s="6" t="n"/>
      <c r="J19" s="11">
        <f>IF(H19="","",IF(I19="Oui",H19*2,H19))</f>
        <v/>
      </c>
      <c r="K19" s="9" t="n"/>
      <c r="L19" s="9" t="n"/>
      <c r="M19" s="12">
        <f>IF(G19="","",IFERROR(VLOOKUP(G19,'Paramètres'!$A$8:$D$14,4,TRUE),0))</f>
        <v/>
      </c>
      <c r="N19" s="12">
        <f>IF(OR(J19="",M19=""),"",J19*M19)</f>
        <v/>
      </c>
      <c r="O19" s="12">
        <f>IF(AND(K19="",L19=""),"",K19+L19)</f>
        <v/>
      </c>
      <c r="P19" s="12">
        <f>IF(AND(N19="",O19=""),"",N19+O19)</f>
        <v/>
      </c>
      <c r="Q19" s="6" t="n"/>
      <c r="R19" s="5" t="n"/>
    </row>
    <row r="20">
      <c r="A20" s="4" t="n"/>
      <c r="B20" s="5" t="n"/>
      <c r="C20" s="5" t="n"/>
      <c r="D20" s="5" t="n"/>
      <c r="E20" s="5" t="n"/>
      <c r="F20" s="5" t="n"/>
      <c r="G20" s="6" t="n"/>
      <c r="H20" s="7" t="n"/>
      <c r="I20" s="6" t="n"/>
      <c r="J20" s="8">
        <f>IF(H20="","",IF(I20="Oui",H20*2,H20))</f>
        <v/>
      </c>
      <c r="K20" s="9" t="n"/>
      <c r="L20" s="9" t="n"/>
      <c r="M20" s="10">
        <f>IF(G20="","",IFERROR(VLOOKUP(G20,'Paramètres'!$A$8:$D$14,4,TRUE),0))</f>
        <v/>
      </c>
      <c r="N20" s="10">
        <f>IF(OR(J20="",M20=""),"",J20*M20)</f>
        <v/>
      </c>
      <c r="O20" s="10">
        <f>IF(AND(K20="",L20=""),"",K20+L20)</f>
        <v/>
      </c>
      <c r="P20" s="10">
        <f>IF(AND(N20="",O20=""),"",N20+O20)</f>
        <v/>
      </c>
      <c r="Q20" s="6" t="n"/>
      <c r="R20" s="5" t="n"/>
    </row>
    <row r="21">
      <c r="A21" s="4" t="n"/>
      <c r="B21" s="5" t="n"/>
      <c r="C21" s="5" t="n"/>
      <c r="D21" s="5" t="n"/>
      <c r="E21" s="5" t="n"/>
      <c r="F21" s="5" t="n"/>
      <c r="G21" s="6" t="n"/>
      <c r="H21" s="7" t="n"/>
      <c r="I21" s="6" t="n"/>
      <c r="J21" s="11">
        <f>IF(H21="","",IF(I21="Oui",H21*2,H21))</f>
        <v/>
      </c>
      <c r="K21" s="9" t="n"/>
      <c r="L21" s="9" t="n"/>
      <c r="M21" s="12">
        <f>IF(G21="","",IFERROR(VLOOKUP(G21,'Paramètres'!$A$8:$D$14,4,TRUE),0))</f>
        <v/>
      </c>
      <c r="N21" s="12">
        <f>IF(OR(J21="",M21=""),"",J21*M21)</f>
        <v/>
      </c>
      <c r="O21" s="12">
        <f>IF(AND(K21="",L21=""),"",K21+L21)</f>
        <v/>
      </c>
      <c r="P21" s="12">
        <f>IF(AND(N21="",O21=""),"",N21+O21)</f>
        <v/>
      </c>
      <c r="Q21" s="6" t="n"/>
      <c r="R21" s="5" t="n"/>
    </row>
    <row r="22">
      <c r="A22" s="4" t="n"/>
      <c r="B22" s="5" t="n"/>
      <c r="C22" s="5" t="n"/>
      <c r="D22" s="5" t="n"/>
      <c r="E22" s="5" t="n"/>
      <c r="F22" s="5" t="n"/>
      <c r="G22" s="6" t="n"/>
      <c r="H22" s="7" t="n"/>
      <c r="I22" s="6" t="n"/>
      <c r="J22" s="8">
        <f>IF(H22="","",IF(I22="Oui",H22*2,H22))</f>
        <v/>
      </c>
      <c r="K22" s="9" t="n"/>
      <c r="L22" s="9" t="n"/>
      <c r="M22" s="10">
        <f>IF(G22="","",IFERROR(VLOOKUP(G22,'Paramètres'!$A$8:$D$14,4,TRUE),0))</f>
        <v/>
      </c>
      <c r="N22" s="10">
        <f>IF(OR(J22="",M22=""),"",J22*M22)</f>
        <v/>
      </c>
      <c r="O22" s="10">
        <f>IF(AND(K22="",L22=""),"",K22+L22)</f>
        <v/>
      </c>
      <c r="P22" s="10">
        <f>IF(AND(N22="",O22=""),"",N22+O22)</f>
        <v/>
      </c>
      <c r="Q22" s="6" t="n"/>
      <c r="R22" s="5" t="n"/>
    </row>
    <row r="23">
      <c r="A23" s="4" t="n"/>
      <c r="B23" s="5" t="n"/>
      <c r="C23" s="5" t="n"/>
      <c r="D23" s="5" t="n"/>
      <c r="E23" s="5" t="n"/>
      <c r="F23" s="5" t="n"/>
      <c r="G23" s="6" t="n"/>
      <c r="H23" s="7" t="n"/>
      <c r="I23" s="6" t="n"/>
      <c r="J23" s="11">
        <f>IF(H23="","",IF(I23="Oui",H23*2,H23))</f>
        <v/>
      </c>
      <c r="K23" s="9" t="n"/>
      <c r="L23" s="9" t="n"/>
      <c r="M23" s="12">
        <f>IF(G23="","",IFERROR(VLOOKUP(G23,'Paramètres'!$A$8:$D$14,4,TRUE),0))</f>
        <v/>
      </c>
      <c r="N23" s="12">
        <f>IF(OR(J23="",M23=""),"",J23*M23)</f>
        <v/>
      </c>
      <c r="O23" s="12">
        <f>IF(AND(K23="",L23=""),"",K23+L23)</f>
        <v/>
      </c>
      <c r="P23" s="12">
        <f>IF(AND(N23="",O23=""),"",N23+O23)</f>
        <v/>
      </c>
      <c r="Q23" s="6" t="n"/>
      <c r="R23" s="5" t="n"/>
    </row>
    <row r="24">
      <c r="A24" s="4" t="n"/>
      <c r="B24" s="5" t="n"/>
      <c r="C24" s="5" t="n"/>
      <c r="D24" s="5" t="n"/>
      <c r="E24" s="5" t="n"/>
      <c r="F24" s="5" t="n"/>
      <c r="G24" s="6" t="n"/>
      <c r="H24" s="7" t="n"/>
      <c r="I24" s="6" t="n"/>
      <c r="J24" s="8">
        <f>IF(H24="","",IF(I24="Oui",H24*2,H24))</f>
        <v/>
      </c>
      <c r="K24" s="9" t="n"/>
      <c r="L24" s="9" t="n"/>
      <c r="M24" s="10">
        <f>IF(G24="","",IFERROR(VLOOKUP(G24,'Paramètres'!$A$8:$D$14,4,TRUE),0))</f>
        <v/>
      </c>
      <c r="N24" s="10">
        <f>IF(OR(J24="",M24=""),"",J24*M24)</f>
        <v/>
      </c>
      <c r="O24" s="10">
        <f>IF(AND(K24="",L24=""),"",K24+L24)</f>
        <v/>
      </c>
      <c r="P24" s="10">
        <f>IF(AND(N24="",O24=""),"",N24+O24)</f>
        <v/>
      </c>
      <c r="Q24" s="6" t="n"/>
      <c r="R24" s="5" t="n"/>
    </row>
    <row r="25">
      <c r="A25" s="4" t="n"/>
      <c r="B25" s="5" t="n"/>
      <c r="C25" s="5" t="n"/>
      <c r="D25" s="5" t="n"/>
      <c r="E25" s="5" t="n"/>
      <c r="F25" s="5" t="n"/>
      <c r="G25" s="6" t="n"/>
      <c r="H25" s="7" t="n"/>
      <c r="I25" s="6" t="n"/>
      <c r="J25" s="11">
        <f>IF(H25="","",IF(I25="Oui",H25*2,H25))</f>
        <v/>
      </c>
      <c r="K25" s="9" t="n"/>
      <c r="L25" s="9" t="n"/>
      <c r="M25" s="12">
        <f>IF(G25="","",IFERROR(VLOOKUP(G25,'Paramètres'!$A$8:$D$14,4,TRUE),0))</f>
        <v/>
      </c>
      <c r="N25" s="12">
        <f>IF(OR(J25="",M25=""),"",J25*M25)</f>
        <v/>
      </c>
      <c r="O25" s="12">
        <f>IF(AND(K25="",L25=""),"",K25+L25)</f>
        <v/>
      </c>
      <c r="P25" s="12">
        <f>IF(AND(N25="",O25=""),"",N25+O25)</f>
        <v/>
      </c>
      <c r="Q25" s="6" t="n"/>
      <c r="R25" s="5" t="n"/>
    </row>
    <row r="26">
      <c r="A26" s="4" t="n"/>
      <c r="B26" s="5" t="n"/>
      <c r="C26" s="5" t="n"/>
      <c r="D26" s="5" t="n"/>
      <c r="E26" s="5" t="n"/>
      <c r="F26" s="5" t="n"/>
      <c r="G26" s="6" t="n"/>
      <c r="H26" s="7" t="n"/>
      <c r="I26" s="6" t="n"/>
      <c r="J26" s="8">
        <f>IF(H26="","",IF(I26="Oui",H26*2,H26))</f>
        <v/>
      </c>
      <c r="K26" s="9" t="n"/>
      <c r="L26" s="9" t="n"/>
      <c r="M26" s="10">
        <f>IF(G26="","",IFERROR(VLOOKUP(G26,'Paramètres'!$A$8:$D$14,4,TRUE),0))</f>
        <v/>
      </c>
      <c r="N26" s="10">
        <f>IF(OR(J26="",M26=""),"",J26*M26)</f>
        <v/>
      </c>
      <c r="O26" s="10">
        <f>IF(AND(K26="",L26=""),"",K26+L26)</f>
        <v/>
      </c>
      <c r="P26" s="10">
        <f>IF(AND(N26="",O26=""),"",N26+O26)</f>
        <v/>
      </c>
      <c r="Q26" s="6" t="n"/>
      <c r="R26" s="5" t="n"/>
    </row>
    <row r="27">
      <c r="A27" s="4" t="n"/>
      <c r="B27" s="5" t="n"/>
      <c r="C27" s="5" t="n"/>
      <c r="D27" s="5" t="n"/>
      <c r="E27" s="5" t="n"/>
      <c r="F27" s="5" t="n"/>
      <c r="G27" s="6" t="n"/>
      <c r="H27" s="7" t="n"/>
      <c r="I27" s="6" t="n"/>
      <c r="J27" s="11">
        <f>IF(H27="","",IF(I27="Oui",H27*2,H27))</f>
        <v/>
      </c>
      <c r="K27" s="9" t="n"/>
      <c r="L27" s="9" t="n"/>
      <c r="M27" s="12">
        <f>IF(G27="","",IFERROR(VLOOKUP(G27,'Paramètres'!$A$8:$D$14,4,TRUE),0))</f>
        <v/>
      </c>
      <c r="N27" s="12">
        <f>IF(OR(J27="",M27=""),"",J27*M27)</f>
        <v/>
      </c>
      <c r="O27" s="12">
        <f>IF(AND(K27="",L27=""),"",K27+L27)</f>
        <v/>
      </c>
      <c r="P27" s="12">
        <f>IF(AND(N27="",O27=""),"",N27+O27)</f>
        <v/>
      </c>
      <c r="Q27" s="6" t="n"/>
      <c r="R27" s="5" t="n"/>
    </row>
    <row r="28">
      <c r="A28" s="4" t="n"/>
      <c r="B28" s="5" t="n"/>
      <c r="C28" s="5" t="n"/>
      <c r="D28" s="5" t="n"/>
      <c r="E28" s="5" t="n"/>
      <c r="F28" s="5" t="n"/>
      <c r="G28" s="6" t="n"/>
      <c r="H28" s="7" t="n"/>
      <c r="I28" s="6" t="n"/>
      <c r="J28" s="8">
        <f>IF(H28="","",IF(I28="Oui",H28*2,H28))</f>
        <v/>
      </c>
      <c r="K28" s="9" t="n"/>
      <c r="L28" s="9" t="n"/>
      <c r="M28" s="10">
        <f>IF(G28="","",IFERROR(VLOOKUP(G28,'Paramètres'!$A$8:$D$14,4,TRUE),0))</f>
        <v/>
      </c>
      <c r="N28" s="10">
        <f>IF(OR(J28="",M28=""),"",J28*M28)</f>
        <v/>
      </c>
      <c r="O28" s="10">
        <f>IF(AND(K28="",L28=""),"",K28+L28)</f>
        <v/>
      </c>
      <c r="P28" s="10">
        <f>IF(AND(N28="",O28=""),"",N28+O28)</f>
        <v/>
      </c>
      <c r="Q28" s="6" t="n"/>
      <c r="R28" s="5" t="n"/>
    </row>
    <row r="29">
      <c r="A29" s="4" t="n"/>
      <c r="B29" s="5" t="n"/>
      <c r="C29" s="5" t="n"/>
      <c r="D29" s="5" t="n"/>
      <c r="E29" s="5" t="n"/>
      <c r="F29" s="5" t="n"/>
      <c r="G29" s="6" t="n"/>
      <c r="H29" s="7" t="n"/>
      <c r="I29" s="6" t="n"/>
      <c r="J29" s="11">
        <f>IF(H29="","",IF(I29="Oui",H29*2,H29))</f>
        <v/>
      </c>
      <c r="K29" s="9" t="n"/>
      <c r="L29" s="9" t="n"/>
      <c r="M29" s="12">
        <f>IF(G29="","",IFERROR(VLOOKUP(G29,'Paramètres'!$A$8:$D$14,4,TRUE),0))</f>
        <v/>
      </c>
      <c r="N29" s="12">
        <f>IF(OR(J29="",M29=""),"",J29*M29)</f>
        <v/>
      </c>
      <c r="O29" s="12">
        <f>IF(AND(K29="",L29=""),"",K29+L29)</f>
        <v/>
      </c>
      <c r="P29" s="12">
        <f>IF(AND(N29="",O29=""),"",N29+O29)</f>
        <v/>
      </c>
      <c r="Q29" s="6" t="n"/>
      <c r="R29" s="5" t="n"/>
    </row>
    <row r="30">
      <c r="A30" s="4" t="n"/>
      <c r="B30" s="5" t="n"/>
      <c r="C30" s="5" t="n"/>
      <c r="D30" s="5" t="n"/>
      <c r="E30" s="5" t="n"/>
      <c r="F30" s="5" t="n"/>
      <c r="G30" s="6" t="n"/>
      <c r="H30" s="7" t="n"/>
      <c r="I30" s="6" t="n"/>
      <c r="J30" s="8">
        <f>IF(H30="","",IF(I30="Oui",H30*2,H30))</f>
        <v/>
      </c>
      <c r="K30" s="9" t="n"/>
      <c r="L30" s="9" t="n"/>
      <c r="M30" s="10">
        <f>IF(G30="","",IFERROR(VLOOKUP(G30,'Paramètres'!$A$8:$D$14,4,TRUE),0))</f>
        <v/>
      </c>
      <c r="N30" s="10">
        <f>IF(OR(J30="",M30=""),"",J30*M30)</f>
        <v/>
      </c>
      <c r="O30" s="10">
        <f>IF(AND(K30="",L30=""),"",K30+L30)</f>
        <v/>
      </c>
      <c r="P30" s="10">
        <f>IF(AND(N30="",O30=""),"",N30+O30)</f>
        <v/>
      </c>
      <c r="Q30" s="6" t="n"/>
      <c r="R30" s="5" t="n"/>
    </row>
    <row r="31">
      <c r="A31" s="4" t="n"/>
      <c r="B31" s="5" t="n"/>
      <c r="C31" s="5" t="n"/>
      <c r="D31" s="5" t="n"/>
      <c r="E31" s="5" t="n"/>
      <c r="F31" s="5" t="n"/>
      <c r="G31" s="6" t="n"/>
      <c r="H31" s="7" t="n"/>
      <c r="I31" s="6" t="n"/>
      <c r="J31" s="11">
        <f>IF(H31="","",IF(I31="Oui",H31*2,H31))</f>
        <v/>
      </c>
      <c r="K31" s="9" t="n"/>
      <c r="L31" s="9" t="n"/>
      <c r="M31" s="12">
        <f>IF(G31="","",IFERROR(VLOOKUP(G31,'Paramètres'!$A$8:$D$14,4,TRUE),0))</f>
        <v/>
      </c>
      <c r="N31" s="12">
        <f>IF(OR(J31="",M31=""),"",J31*M31)</f>
        <v/>
      </c>
      <c r="O31" s="12">
        <f>IF(AND(K31="",L31=""),"",K31+L31)</f>
        <v/>
      </c>
      <c r="P31" s="12">
        <f>IF(AND(N31="",O31=""),"",N31+O31)</f>
        <v/>
      </c>
      <c r="Q31" s="6" t="n"/>
      <c r="R31" s="5" t="n"/>
    </row>
    <row r="32">
      <c r="A32" s="4" t="n"/>
      <c r="B32" s="5" t="n"/>
      <c r="C32" s="5" t="n"/>
      <c r="D32" s="5" t="n"/>
      <c r="E32" s="5" t="n"/>
      <c r="F32" s="5" t="n"/>
      <c r="G32" s="6" t="n"/>
      <c r="H32" s="7" t="n"/>
      <c r="I32" s="6" t="n"/>
      <c r="J32" s="8">
        <f>IF(H32="","",IF(I32="Oui",H32*2,H32))</f>
        <v/>
      </c>
      <c r="K32" s="9" t="n"/>
      <c r="L32" s="9" t="n"/>
      <c r="M32" s="10">
        <f>IF(G32="","",IFERROR(VLOOKUP(G32,'Paramètres'!$A$8:$D$14,4,TRUE),0))</f>
        <v/>
      </c>
      <c r="N32" s="10">
        <f>IF(OR(J32="",M32=""),"",J32*M32)</f>
        <v/>
      </c>
      <c r="O32" s="10">
        <f>IF(AND(K32="",L32=""),"",K32+L32)</f>
        <v/>
      </c>
      <c r="P32" s="10">
        <f>IF(AND(N32="",O32=""),"",N32+O32)</f>
        <v/>
      </c>
      <c r="Q32" s="6" t="n"/>
      <c r="R32" s="5" t="n"/>
    </row>
    <row r="33">
      <c r="A33" s="4" t="n"/>
      <c r="B33" s="5" t="n"/>
      <c r="C33" s="5" t="n"/>
      <c r="D33" s="5" t="n"/>
      <c r="E33" s="5" t="n"/>
      <c r="F33" s="5" t="n"/>
      <c r="G33" s="6" t="n"/>
      <c r="H33" s="7" t="n"/>
      <c r="I33" s="6" t="n"/>
      <c r="J33" s="11">
        <f>IF(H33="","",IF(I33="Oui",H33*2,H33))</f>
        <v/>
      </c>
      <c r="K33" s="9" t="n"/>
      <c r="L33" s="9" t="n"/>
      <c r="M33" s="12">
        <f>IF(G33="","",IFERROR(VLOOKUP(G33,'Paramètres'!$A$8:$D$14,4,TRUE),0))</f>
        <v/>
      </c>
      <c r="N33" s="12">
        <f>IF(OR(J33="",M33=""),"",J33*M33)</f>
        <v/>
      </c>
      <c r="O33" s="12">
        <f>IF(AND(K33="",L33=""),"",K33+L33)</f>
        <v/>
      </c>
      <c r="P33" s="12">
        <f>IF(AND(N33="",O33=""),"",N33+O33)</f>
        <v/>
      </c>
      <c r="Q33" s="6" t="n"/>
      <c r="R33" s="5" t="n"/>
    </row>
    <row r="34">
      <c r="A34" s="4" t="n"/>
      <c r="B34" s="5" t="n"/>
      <c r="C34" s="5" t="n"/>
      <c r="D34" s="5" t="n"/>
      <c r="E34" s="5" t="n"/>
      <c r="F34" s="5" t="n"/>
      <c r="G34" s="6" t="n"/>
      <c r="H34" s="7" t="n"/>
      <c r="I34" s="6" t="n"/>
      <c r="J34" s="8">
        <f>IF(H34="","",IF(I34="Oui",H34*2,H34))</f>
        <v/>
      </c>
      <c r="K34" s="9" t="n"/>
      <c r="L34" s="9" t="n"/>
      <c r="M34" s="10">
        <f>IF(G34="","",IFERROR(VLOOKUP(G34,'Paramètres'!$A$8:$D$14,4,TRUE),0))</f>
        <v/>
      </c>
      <c r="N34" s="10">
        <f>IF(OR(J34="",M34=""),"",J34*M34)</f>
        <v/>
      </c>
      <c r="O34" s="10">
        <f>IF(AND(K34="",L34=""),"",K34+L34)</f>
        <v/>
      </c>
      <c r="P34" s="10">
        <f>IF(AND(N34="",O34=""),"",N34+O34)</f>
        <v/>
      </c>
      <c r="Q34" s="6" t="n"/>
      <c r="R34" s="5" t="n"/>
    </row>
    <row r="35">
      <c r="A35" s="4" t="n"/>
      <c r="B35" s="5" t="n"/>
      <c r="C35" s="5" t="n"/>
      <c r="D35" s="5" t="n"/>
      <c r="E35" s="5" t="n"/>
      <c r="F35" s="5" t="n"/>
      <c r="G35" s="6" t="n"/>
      <c r="H35" s="7" t="n"/>
      <c r="I35" s="6" t="n"/>
      <c r="J35" s="11">
        <f>IF(H35="","",IF(I35="Oui",H35*2,H35))</f>
        <v/>
      </c>
      <c r="K35" s="9" t="n"/>
      <c r="L35" s="9" t="n"/>
      <c r="M35" s="12">
        <f>IF(G35="","",IFERROR(VLOOKUP(G35,'Paramètres'!$A$8:$D$14,4,TRUE),0))</f>
        <v/>
      </c>
      <c r="N35" s="12">
        <f>IF(OR(J35="",M35=""),"",J35*M35)</f>
        <v/>
      </c>
      <c r="O35" s="12">
        <f>IF(AND(K35="",L35=""),"",K35+L35)</f>
        <v/>
      </c>
      <c r="P35" s="12">
        <f>IF(AND(N35="",O35=""),"",N35+O35)</f>
        <v/>
      </c>
      <c r="Q35" s="6" t="n"/>
      <c r="R35" s="5" t="n"/>
    </row>
    <row r="36">
      <c r="A36" s="4" t="n"/>
      <c r="B36" s="5" t="n"/>
      <c r="C36" s="5" t="n"/>
      <c r="D36" s="5" t="n"/>
      <c r="E36" s="5" t="n"/>
      <c r="F36" s="5" t="n"/>
      <c r="G36" s="6" t="n"/>
      <c r="H36" s="7" t="n"/>
      <c r="I36" s="6" t="n"/>
      <c r="J36" s="8">
        <f>IF(H36="","",IF(I36="Oui",H36*2,H36))</f>
        <v/>
      </c>
      <c r="K36" s="9" t="n"/>
      <c r="L36" s="9" t="n"/>
      <c r="M36" s="10">
        <f>IF(G36="","",IFERROR(VLOOKUP(G36,'Paramètres'!$A$8:$D$14,4,TRUE),0))</f>
        <v/>
      </c>
      <c r="N36" s="10">
        <f>IF(OR(J36="",M36=""),"",J36*M36)</f>
        <v/>
      </c>
      <c r="O36" s="10">
        <f>IF(AND(K36="",L36=""),"",K36+L36)</f>
        <v/>
      </c>
      <c r="P36" s="10">
        <f>IF(AND(N36="",O36=""),"",N36+O36)</f>
        <v/>
      </c>
      <c r="Q36" s="6" t="n"/>
      <c r="R36" s="5" t="n"/>
    </row>
    <row r="37">
      <c r="A37" s="4" t="n"/>
      <c r="B37" s="5" t="n"/>
      <c r="C37" s="5" t="n"/>
      <c r="D37" s="5" t="n"/>
      <c r="E37" s="5" t="n"/>
      <c r="F37" s="5" t="n"/>
      <c r="G37" s="6" t="n"/>
      <c r="H37" s="7" t="n"/>
      <c r="I37" s="6" t="n"/>
      <c r="J37" s="11">
        <f>IF(H37="","",IF(I37="Oui",H37*2,H37))</f>
        <v/>
      </c>
      <c r="K37" s="9" t="n"/>
      <c r="L37" s="9" t="n"/>
      <c r="M37" s="12">
        <f>IF(G37="","",IFERROR(VLOOKUP(G37,'Paramètres'!$A$8:$D$14,4,TRUE),0))</f>
        <v/>
      </c>
      <c r="N37" s="12">
        <f>IF(OR(J37="",M37=""),"",J37*M37)</f>
        <v/>
      </c>
      <c r="O37" s="12">
        <f>IF(AND(K37="",L37=""),"",K37+L37)</f>
        <v/>
      </c>
      <c r="P37" s="12">
        <f>IF(AND(N37="",O37=""),"",N37+O37)</f>
        <v/>
      </c>
      <c r="Q37" s="6" t="n"/>
      <c r="R37" s="5" t="n"/>
    </row>
    <row r="38">
      <c r="A38" s="4" t="n"/>
      <c r="B38" s="5" t="n"/>
      <c r="C38" s="5" t="n"/>
      <c r="D38" s="5" t="n"/>
      <c r="E38" s="5" t="n"/>
      <c r="F38" s="5" t="n"/>
      <c r="G38" s="6" t="n"/>
      <c r="H38" s="7" t="n"/>
      <c r="I38" s="6" t="n"/>
      <c r="J38" s="8">
        <f>IF(H38="","",IF(I38="Oui",H38*2,H38))</f>
        <v/>
      </c>
      <c r="K38" s="9" t="n"/>
      <c r="L38" s="9" t="n"/>
      <c r="M38" s="10">
        <f>IF(G38="","",IFERROR(VLOOKUP(G38,'Paramètres'!$A$8:$D$14,4,TRUE),0))</f>
        <v/>
      </c>
      <c r="N38" s="10">
        <f>IF(OR(J38="",M38=""),"",J38*M38)</f>
        <v/>
      </c>
      <c r="O38" s="10">
        <f>IF(AND(K38="",L38=""),"",K38+L38)</f>
        <v/>
      </c>
      <c r="P38" s="10">
        <f>IF(AND(N38="",O38=""),"",N38+O38)</f>
        <v/>
      </c>
      <c r="Q38" s="6" t="n"/>
      <c r="R38" s="5" t="n"/>
    </row>
    <row r="39">
      <c r="A39" s="4" t="n"/>
      <c r="B39" s="5" t="n"/>
      <c r="C39" s="5" t="n"/>
      <c r="D39" s="5" t="n"/>
      <c r="E39" s="5" t="n"/>
      <c r="F39" s="5" t="n"/>
      <c r="G39" s="6" t="n"/>
      <c r="H39" s="7" t="n"/>
      <c r="I39" s="6" t="n"/>
      <c r="J39" s="11">
        <f>IF(H39="","",IF(I39="Oui",H39*2,H39))</f>
        <v/>
      </c>
      <c r="K39" s="9" t="n"/>
      <c r="L39" s="9" t="n"/>
      <c r="M39" s="12">
        <f>IF(G39="","",IFERROR(VLOOKUP(G39,'Paramètres'!$A$8:$D$14,4,TRUE),0))</f>
        <v/>
      </c>
      <c r="N39" s="12">
        <f>IF(OR(J39="",M39=""),"",J39*M39)</f>
        <v/>
      </c>
      <c r="O39" s="12">
        <f>IF(AND(K39="",L39=""),"",K39+L39)</f>
        <v/>
      </c>
      <c r="P39" s="12">
        <f>IF(AND(N39="",O39=""),"",N39+O39)</f>
        <v/>
      </c>
      <c r="Q39" s="6" t="n"/>
      <c r="R39" s="5" t="n"/>
    </row>
    <row r="40">
      <c r="A40" s="4" t="n"/>
      <c r="B40" s="5" t="n"/>
      <c r="C40" s="5" t="n"/>
      <c r="D40" s="5" t="n"/>
      <c r="E40" s="5" t="n"/>
      <c r="F40" s="5" t="n"/>
      <c r="G40" s="6" t="n"/>
      <c r="H40" s="7" t="n"/>
      <c r="I40" s="6" t="n"/>
      <c r="J40" s="8">
        <f>IF(H40="","",IF(I40="Oui",H40*2,H40))</f>
        <v/>
      </c>
      <c r="K40" s="9" t="n"/>
      <c r="L40" s="9" t="n"/>
      <c r="M40" s="10">
        <f>IF(G40="","",IFERROR(VLOOKUP(G40,'Paramètres'!$A$8:$D$14,4,TRUE),0))</f>
        <v/>
      </c>
      <c r="N40" s="10">
        <f>IF(OR(J40="",M40=""),"",J40*M40)</f>
        <v/>
      </c>
      <c r="O40" s="10">
        <f>IF(AND(K40="",L40=""),"",K40+L40)</f>
        <v/>
      </c>
      <c r="P40" s="10">
        <f>IF(AND(N40="",O40=""),"",N40+O40)</f>
        <v/>
      </c>
      <c r="Q40" s="6" t="n"/>
      <c r="R40" s="5" t="n"/>
    </row>
    <row r="41">
      <c r="A41" s="4" t="n"/>
      <c r="B41" s="5" t="n"/>
      <c r="C41" s="5" t="n"/>
      <c r="D41" s="5" t="n"/>
      <c r="E41" s="5" t="n"/>
      <c r="F41" s="5" t="n"/>
      <c r="G41" s="6" t="n"/>
      <c r="H41" s="7" t="n"/>
      <c r="I41" s="6" t="n"/>
      <c r="J41" s="11">
        <f>IF(H41="","",IF(I41="Oui",H41*2,H41))</f>
        <v/>
      </c>
      <c r="K41" s="9" t="n"/>
      <c r="L41" s="9" t="n"/>
      <c r="M41" s="12">
        <f>IF(G41="","",IFERROR(VLOOKUP(G41,'Paramètres'!$A$8:$D$14,4,TRUE),0))</f>
        <v/>
      </c>
      <c r="N41" s="12">
        <f>IF(OR(J41="",M41=""),"",J41*M41)</f>
        <v/>
      </c>
      <c r="O41" s="12">
        <f>IF(AND(K41="",L41=""),"",K41+L41)</f>
        <v/>
      </c>
      <c r="P41" s="12">
        <f>IF(AND(N41="",O41=""),"",N41+O41)</f>
        <v/>
      </c>
      <c r="Q41" s="6" t="n"/>
      <c r="R41" s="5" t="n"/>
    </row>
    <row r="42">
      <c r="A42" s="4" t="n"/>
      <c r="B42" s="5" t="n"/>
      <c r="C42" s="5" t="n"/>
      <c r="D42" s="5" t="n"/>
      <c r="E42" s="5" t="n"/>
      <c r="F42" s="5" t="n"/>
      <c r="G42" s="6" t="n"/>
      <c r="H42" s="7" t="n"/>
      <c r="I42" s="6" t="n"/>
      <c r="J42" s="8">
        <f>IF(H42="","",IF(I42="Oui",H42*2,H42))</f>
        <v/>
      </c>
      <c r="K42" s="9" t="n"/>
      <c r="L42" s="9" t="n"/>
      <c r="M42" s="10">
        <f>IF(G42="","",IFERROR(VLOOKUP(G42,'Paramètres'!$A$8:$D$14,4,TRUE),0))</f>
        <v/>
      </c>
      <c r="N42" s="10">
        <f>IF(OR(J42="",M42=""),"",J42*M42)</f>
        <v/>
      </c>
      <c r="O42" s="10">
        <f>IF(AND(K42="",L42=""),"",K42+L42)</f>
        <v/>
      </c>
      <c r="P42" s="10">
        <f>IF(AND(N42="",O42=""),"",N42+O42)</f>
        <v/>
      </c>
      <c r="Q42" s="6" t="n"/>
      <c r="R42" s="5" t="n"/>
    </row>
    <row r="43">
      <c r="A43" s="4" t="n"/>
      <c r="B43" s="5" t="n"/>
      <c r="C43" s="5" t="n"/>
      <c r="D43" s="5" t="n"/>
      <c r="E43" s="5" t="n"/>
      <c r="F43" s="5" t="n"/>
      <c r="G43" s="6" t="n"/>
      <c r="H43" s="7" t="n"/>
      <c r="I43" s="6" t="n"/>
      <c r="J43" s="11">
        <f>IF(H43="","",IF(I43="Oui",H43*2,H43))</f>
        <v/>
      </c>
      <c r="K43" s="9" t="n"/>
      <c r="L43" s="9" t="n"/>
      <c r="M43" s="12">
        <f>IF(G43="","",IFERROR(VLOOKUP(G43,'Paramètres'!$A$8:$D$14,4,TRUE),0))</f>
        <v/>
      </c>
      <c r="N43" s="12">
        <f>IF(OR(J43="",M43=""),"",J43*M43)</f>
        <v/>
      </c>
      <c r="O43" s="12">
        <f>IF(AND(K43="",L43=""),"",K43+L43)</f>
        <v/>
      </c>
      <c r="P43" s="12">
        <f>IF(AND(N43="",O43=""),"",N43+O43)</f>
        <v/>
      </c>
      <c r="Q43" s="6" t="n"/>
      <c r="R43" s="5" t="n"/>
    </row>
    <row r="44">
      <c r="A44" s="4" t="n"/>
      <c r="B44" s="5" t="n"/>
      <c r="C44" s="5" t="n"/>
      <c r="D44" s="5" t="n"/>
      <c r="E44" s="5" t="n"/>
      <c r="F44" s="5" t="n"/>
      <c r="G44" s="6" t="n"/>
      <c r="H44" s="7" t="n"/>
      <c r="I44" s="6" t="n"/>
      <c r="J44" s="8">
        <f>IF(H44="","",IF(I44="Oui",H44*2,H44))</f>
        <v/>
      </c>
      <c r="K44" s="9" t="n"/>
      <c r="L44" s="9" t="n"/>
      <c r="M44" s="10">
        <f>IF(G44="","",IFERROR(VLOOKUP(G44,'Paramètres'!$A$8:$D$14,4,TRUE),0))</f>
        <v/>
      </c>
      <c r="N44" s="10">
        <f>IF(OR(J44="",M44=""),"",J44*M44)</f>
        <v/>
      </c>
      <c r="O44" s="10">
        <f>IF(AND(K44="",L44=""),"",K44+L44)</f>
        <v/>
      </c>
      <c r="P44" s="10">
        <f>IF(AND(N44="",O44=""),"",N44+O44)</f>
        <v/>
      </c>
      <c r="Q44" s="6" t="n"/>
      <c r="R44" s="5" t="n"/>
    </row>
    <row r="45">
      <c r="A45" s="4" t="n"/>
      <c r="B45" s="5" t="n"/>
      <c r="C45" s="5" t="n"/>
      <c r="D45" s="5" t="n"/>
      <c r="E45" s="5" t="n"/>
      <c r="F45" s="5" t="n"/>
      <c r="G45" s="6" t="n"/>
      <c r="H45" s="7" t="n"/>
      <c r="I45" s="6" t="n"/>
      <c r="J45" s="11">
        <f>IF(H45="","",IF(I45="Oui",H45*2,H45))</f>
        <v/>
      </c>
      <c r="K45" s="9" t="n"/>
      <c r="L45" s="9" t="n"/>
      <c r="M45" s="12">
        <f>IF(G45="","",IFERROR(VLOOKUP(G45,'Paramètres'!$A$8:$D$14,4,TRUE),0))</f>
        <v/>
      </c>
      <c r="N45" s="12">
        <f>IF(OR(J45="",M45=""),"",J45*M45)</f>
        <v/>
      </c>
      <c r="O45" s="12">
        <f>IF(AND(K45="",L45=""),"",K45+L45)</f>
        <v/>
      </c>
      <c r="P45" s="12">
        <f>IF(AND(N45="",O45=""),"",N45+O45)</f>
        <v/>
      </c>
      <c r="Q45" s="6" t="n"/>
      <c r="R45" s="5" t="n"/>
    </row>
    <row r="46">
      <c r="A46" s="4" t="n"/>
      <c r="B46" s="5" t="n"/>
      <c r="C46" s="5" t="n"/>
      <c r="D46" s="5" t="n"/>
      <c r="E46" s="5" t="n"/>
      <c r="F46" s="5" t="n"/>
      <c r="G46" s="6" t="n"/>
      <c r="H46" s="7" t="n"/>
      <c r="I46" s="6" t="n"/>
      <c r="J46" s="8">
        <f>IF(H46="","",IF(I46="Oui",H46*2,H46))</f>
        <v/>
      </c>
      <c r="K46" s="9" t="n"/>
      <c r="L46" s="9" t="n"/>
      <c r="M46" s="10">
        <f>IF(G46="","",IFERROR(VLOOKUP(G46,'Paramètres'!$A$8:$D$14,4,TRUE),0))</f>
        <v/>
      </c>
      <c r="N46" s="10">
        <f>IF(OR(J46="",M46=""),"",J46*M46)</f>
        <v/>
      </c>
      <c r="O46" s="10">
        <f>IF(AND(K46="",L46=""),"",K46+L46)</f>
        <v/>
      </c>
      <c r="P46" s="10">
        <f>IF(AND(N46="",O46=""),"",N46+O46)</f>
        <v/>
      </c>
      <c r="Q46" s="6" t="n"/>
      <c r="R46" s="5" t="n"/>
    </row>
    <row r="47">
      <c r="A47" s="4" t="n"/>
      <c r="B47" s="5" t="n"/>
      <c r="C47" s="5" t="n"/>
      <c r="D47" s="5" t="n"/>
      <c r="E47" s="5" t="n"/>
      <c r="F47" s="5" t="n"/>
      <c r="G47" s="6" t="n"/>
      <c r="H47" s="7" t="n"/>
      <c r="I47" s="6" t="n"/>
      <c r="J47" s="11">
        <f>IF(H47="","",IF(I47="Oui",H47*2,H47))</f>
        <v/>
      </c>
      <c r="K47" s="9" t="n"/>
      <c r="L47" s="9" t="n"/>
      <c r="M47" s="12">
        <f>IF(G47="","",IFERROR(VLOOKUP(G47,'Paramètres'!$A$8:$D$14,4,TRUE),0))</f>
        <v/>
      </c>
      <c r="N47" s="12">
        <f>IF(OR(J47="",M47=""),"",J47*M47)</f>
        <v/>
      </c>
      <c r="O47" s="12">
        <f>IF(AND(K47="",L47=""),"",K47+L47)</f>
        <v/>
      </c>
      <c r="P47" s="12">
        <f>IF(AND(N47="",O47=""),"",N47+O47)</f>
        <v/>
      </c>
      <c r="Q47" s="6" t="n"/>
      <c r="R47" s="5" t="n"/>
    </row>
    <row r="48">
      <c r="A48" s="4" t="n"/>
      <c r="B48" s="5" t="n"/>
      <c r="C48" s="5" t="n"/>
      <c r="D48" s="5" t="n"/>
      <c r="E48" s="5" t="n"/>
      <c r="F48" s="5" t="n"/>
      <c r="G48" s="6" t="n"/>
      <c r="H48" s="7" t="n"/>
      <c r="I48" s="6" t="n"/>
      <c r="J48" s="8">
        <f>IF(H48="","",IF(I48="Oui",H48*2,H48))</f>
        <v/>
      </c>
      <c r="K48" s="9" t="n"/>
      <c r="L48" s="9" t="n"/>
      <c r="M48" s="10">
        <f>IF(G48="","",IFERROR(VLOOKUP(G48,'Paramètres'!$A$8:$D$14,4,TRUE),0))</f>
        <v/>
      </c>
      <c r="N48" s="10">
        <f>IF(OR(J48="",M48=""),"",J48*M48)</f>
        <v/>
      </c>
      <c r="O48" s="10">
        <f>IF(AND(K48="",L48=""),"",K48+L48)</f>
        <v/>
      </c>
      <c r="P48" s="10">
        <f>IF(AND(N48="",O48=""),"",N48+O48)</f>
        <v/>
      </c>
      <c r="Q48" s="6" t="n"/>
      <c r="R48" s="5" t="n"/>
    </row>
    <row r="49">
      <c r="A49" s="4" t="n"/>
      <c r="B49" s="5" t="n"/>
      <c r="C49" s="5" t="n"/>
      <c r="D49" s="5" t="n"/>
      <c r="E49" s="5" t="n"/>
      <c r="F49" s="5" t="n"/>
      <c r="G49" s="6" t="n"/>
      <c r="H49" s="7" t="n"/>
      <c r="I49" s="6" t="n"/>
      <c r="J49" s="11">
        <f>IF(H49="","",IF(I49="Oui",H49*2,H49))</f>
        <v/>
      </c>
      <c r="K49" s="9" t="n"/>
      <c r="L49" s="9" t="n"/>
      <c r="M49" s="12">
        <f>IF(G49="","",IFERROR(VLOOKUP(G49,'Paramètres'!$A$8:$D$14,4,TRUE),0))</f>
        <v/>
      </c>
      <c r="N49" s="12">
        <f>IF(OR(J49="",M49=""),"",J49*M49)</f>
        <v/>
      </c>
      <c r="O49" s="12">
        <f>IF(AND(K49="",L49=""),"",K49+L49)</f>
        <v/>
      </c>
      <c r="P49" s="12">
        <f>IF(AND(N49="",O49=""),"",N49+O49)</f>
        <v/>
      </c>
      <c r="Q49" s="6" t="n"/>
      <c r="R49" s="5" t="n"/>
    </row>
    <row r="50">
      <c r="A50" s="4" t="n"/>
      <c r="B50" s="5" t="n"/>
      <c r="C50" s="5" t="n"/>
      <c r="D50" s="5" t="n"/>
      <c r="E50" s="5" t="n"/>
      <c r="F50" s="5" t="n"/>
      <c r="G50" s="6" t="n"/>
      <c r="H50" s="7" t="n"/>
      <c r="I50" s="6" t="n"/>
      <c r="J50" s="8">
        <f>IF(H50="","",IF(I50="Oui",H50*2,H50))</f>
        <v/>
      </c>
      <c r="K50" s="9" t="n"/>
      <c r="L50" s="9" t="n"/>
      <c r="M50" s="10">
        <f>IF(G50="","",IFERROR(VLOOKUP(G50,'Paramètres'!$A$8:$D$14,4,TRUE),0))</f>
        <v/>
      </c>
      <c r="N50" s="10">
        <f>IF(OR(J50="",M50=""),"",J50*M50)</f>
        <v/>
      </c>
      <c r="O50" s="10">
        <f>IF(AND(K50="",L50=""),"",K50+L50)</f>
        <v/>
      </c>
      <c r="P50" s="10">
        <f>IF(AND(N50="",O50=""),"",N50+O50)</f>
        <v/>
      </c>
      <c r="Q50" s="6" t="n"/>
      <c r="R50" s="5" t="n"/>
    </row>
    <row r="51">
      <c r="A51" s="4" t="n"/>
      <c r="B51" s="5" t="n"/>
      <c r="C51" s="5" t="n"/>
      <c r="D51" s="5" t="n"/>
      <c r="E51" s="5" t="n"/>
      <c r="F51" s="5" t="n"/>
      <c r="G51" s="6" t="n"/>
      <c r="H51" s="7" t="n"/>
      <c r="I51" s="6" t="n"/>
      <c r="J51" s="11">
        <f>IF(H51="","",IF(I51="Oui",H51*2,H51))</f>
        <v/>
      </c>
      <c r="K51" s="9" t="n"/>
      <c r="L51" s="9" t="n"/>
      <c r="M51" s="12">
        <f>IF(G51="","",IFERROR(VLOOKUP(G51,'Paramètres'!$A$8:$D$14,4,TRUE),0))</f>
        <v/>
      </c>
      <c r="N51" s="12">
        <f>IF(OR(J51="",M51=""),"",J51*M51)</f>
        <v/>
      </c>
      <c r="O51" s="12">
        <f>IF(AND(K51="",L51=""),"",K51+L51)</f>
        <v/>
      </c>
      <c r="P51" s="12">
        <f>IF(AND(N51="",O51=""),"",N51+O51)</f>
        <v/>
      </c>
      <c r="Q51" s="6" t="n"/>
      <c r="R51" s="5" t="n"/>
    </row>
    <row r="52">
      <c r="A52" s="4" t="n"/>
      <c r="B52" s="5" t="n"/>
      <c r="C52" s="5" t="n"/>
      <c r="D52" s="5" t="n"/>
      <c r="E52" s="5" t="n"/>
      <c r="F52" s="5" t="n"/>
      <c r="G52" s="6" t="n"/>
      <c r="H52" s="7" t="n"/>
      <c r="I52" s="6" t="n"/>
      <c r="J52" s="8">
        <f>IF(H52="","",IF(I52="Oui",H52*2,H52))</f>
        <v/>
      </c>
      <c r="K52" s="9" t="n"/>
      <c r="L52" s="9" t="n"/>
      <c r="M52" s="10">
        <f>IF(G52="","",IFERROR(VLOOKUP(G52,'Paramètres'!$A$8:$D$14,4,TRUE),0))</f>
        <v/>
      </c>
      <c r="N52" s="10">
        <f>IF(OR(J52="",M52=""),"",J52*M52)</f>
        <v/>
      </c>
      <c r="O52" s="10">
        <f>IF(AND(K52="",L52=""),"",K52+L52)</f>
        <v/>
      </c>
      <c r="P52" s="10">
        <f>IF(AND(N52="",O52=""),"",N52+O52)</f>
        <v/>
      </c>
      <c r="Q52" s="6" t="n"/>
      <c r="R52" s="5" t="n"/>
    </row>
    <row r="53">
      <c r="A53" s="4" t="n"/>
      <c r="B53" s="5" t="n"/>
      <c r="C53" s="5" t="n"/>
      <c r="D53" s="5" t="n"/>
      <c r="E53" s="5" t="n"/>
      <c r="F53" s="5" t="n"/>
      <c r="G53" s="6" t="n"/>
      <c r="H53" s="7" t="n"/>
      <c r="I53" s="6" t="n"/>
      <c r="J53" s="11">
        <f>IF(H53="","",IF(I53="Oui",H53*2,H53))</f>
        <v/>
      </c>
      <c r="K53" s="9" t="n"/>
      <c r="L53" s="9" t="n"/>
      <c r="M53" s="12">
        <f>IF(G53="","",IFERROR(VLOOKUP(G53,'Paramètres'!$A$8:$D$14,4,TRUE),0))</f>
        <v/>
      </c>
      <c r="N53" s="12">
        <f>IF(OR(J53="",M53=""),"",J53*M53)</f>
        <v/>
      </c>
      <c r="O53" s="12">
        <f>IF(AND(K53="",L53=""),"",K53+L53)</f>
        <v/>
      </c>
      <c r="P53" s="12">
        <f>IF(AND(N53="",O53=""),"",N53+O53)</f>
        <v/>
      </c>
      <c r="Q53" s="6" t="n"/>
      <c r="R53" s="5" t="n"/>
    </row>
    <row r="54">
      <c r="A54" s="4" t="n"/>
      <c r="B54" s="5" t="n"/>
      <c r="C54" s="5" t="n"/>
      <c r="D54" s="5" t="n"/>
      <c r="E54" s="5" t="n"/>
      <c r="F54" s="5" t="n"/>
      <c r="G54" s="6" t="n"/>
      <c r="H54" s="7" t="n"/>
      <c r="I54" s="6" t="n"/>
      <c r="J54" s="8">
        <f>IF(H54="","",IF(I54="Oui",H54*2,H54))</f>
        <v/>
      </c>
      <c r="K54" s="9" t="n"/>
      <c r="L54" s="9" t="n"/>
      <c r="M54" s="10">
        <f>IF(G54="","",IFERROR(VLOOKUP(G54,'Paramètres'!$A$8:$D$14,4,TRUE),0))</f>
        <v/>
      </c>
      <c r="N54" s="10">
        <f>IF(OR(J54="",M54=""),"",J54*M54)</f>
        <v/>
      </c>
      <c r="O54" s="10">
        <f>IF(AND(K54="",L54=""),"",K54+L54)</f>
        <v/>
      </c>
      <c r="P54" s="10">
        <f>IF(AND(N54="",O54=""),"",N54+O54)</f>
        <v/>
      </c>
      <c r="Q54" s="6" t="n"/>
      <c r="R54" s="5" t="n"/>
    </row>
    <row r="55">
      <c r="A55" s="4" t="n"/>
      <c r="B55" s="5" t="n"/>
      <c r="C55" s="5" t="n"/>
      <c r="D55" s="5" t="n"/>
      <c r="E55" s="5" t="n"/>
      <c r="F55" s="5" t="n"/>
      <c r="G55" s="6" t="n"/>
      <c r="H55" s="7" t="n"/>
      <c r="I55" s="6" t="n"/>
      <c r="J55" s="11">
        <f>IF(H55="","",IF(I55="Oui",H55*2,H55))</f>
        <v/>
      </c>
      <c r="K55" s="9" t="n"/>
      <c r="L55" s="9" t="n"/>
      <c r="M55" s="12">
        <f>IF(G55="","",IFERROR(VLOOKUP(G55,'Paramètres'!$A$8:$D$14,4,TRUE),0))</f>
        <v/>
      </c>
      <c r="N55" s="12">
        <f>IF(OR(J55="",M55=""),"",J55*M55)</f>
        <v/>
      </c>
      <c r="O55" s="12">
        <f>IF(AND(K55="",L55=""),"",K55+L55)</f>
        <v/>
      </c>
      <c r="P55" s="12">
        <f>IF(AND(N55="",O55=""),"",N55+O55)</f>
        <v/>
      </c>
      <c r="Q55" s="6" t="n"/>
      <c r="R55" s="5" t="n"/>
    </row>
    <row r="56">
      <c r="A56" s="4" t="n"/>
      <c r="B56" s="5" t="n"/>
      <c r="C56" s="5" t="n"/>
      <c r="D56" s="5" t="n"/>
      <c r="E56" s="5" t="n"/>
      <c r="F56" s="5" t="n"/>
      <c r="G56" s="6" t="n"/>
      <c r="H56" s="7" t="n"/>
      <c r="I56" s="6" t="n"/>
      <c r="J56" s="8">
        <f>IF(H56="","",IF(I56="Oui",H56*2,H56))</f>
        <v/>
      </c>
      <c r="K56" s="9" t="n"/>
      <c r="L56" s="9" t="n"/>
      <c r="M56" s="10">
        <f>IF(G56="","",IFERROR(VLOOKUP(G56,'Paramètres'!$A$8:$D$14,4,TRUE),0))</f>
        <v/>
      </c>
      <c r="N56" s="10">
        <f>IF(OR(J56="",M56=""),"",J56*M56)</f>
        <v/>
      </c>
      <c r="O56" s="10">
        <f>IF(AND(K56="",L56=""),"",K56+L56)</f>
        <v/>
      </c>
      <c r="P56" s="10">
        <f>IF(AND(N56="",O56=""),"",N56+O56)</f>
        <v/>
      </c>
      <c r="Q56" s="6" t="n"/>
      <c r="R56" s="5" t="n"/>
    </row>
    <row r="57">
      <c r="A57" s="4" t="n"/>
      <c r="B57" s="5" t="n"/>
      <c r="C57" s="5" t="n"/>
      <c r="D57" s="5" t="n"/>
      <c r="E57" s="5" t="n"/>
      <c r="F57" s="5" t="n"/>
      <c r="G57" s="6" t="n"/>
      <c r="H57" s="7" t="n"/>
      <c r="I57" s="6" t="n"/>
      <c r="J57" s="11">
        <f>IF(H57="","",IF(I57="Oui",H57*2,H57))</f>
        <v/>
      </c>
      <c r="K57" s="9" t="n"/>
      <c r="L57" s="9" t="n"/>
      <c r="M57" s="12">
        <f>IF(G57="","",IFERROR(VLOOKUP(G57,'Paramètres'!$A$8:$D$14,4,TRUE),0))</f>
        <v/>
      </c>
      <c r="N57" s="12">
        <f>IF(OR(J57="",M57=""),"",J57*M57)</f>
        <v/>
      </c>
      <c r="O57" s="12">
        <f>IF(AND(K57="",L57=""),"",K57+L57)</f>
        <v/>
      </c>
      <c r="P57" s="12">
        <f>IF(AND(N57="",O57=""),"",N57+O57)</f>
        <v/>
      </c>
      <c r="Q57" s="6" t="n"/>
      <c r="R57" s="5" t="n"/>
    </row>
    <row r="58">
      <c r="A58" s="4" t="n"/>
      <c r="B58" s="5" t="n"/>
      <c r="C58" s="5" t="n"/>
      <c r="D58" s="5" t="n"/>
      <c r="E58" s="5" t="n"/>
      <c r="F58" s="5" t="n"/>
      <c r="G58" s="6" t="n"/>
      <c r="H58" s="7" t="n"/>
      <c r="I58" s="6" t="n"/>
      <c r="J58" s="8">
        <f>IF(H58="","",IF(I58="Oui",H58*2,H58))</f>
        <v/>
      </c>
      <c r="K58" s="9" t="n"/>
      <c r="L58" s="9" t="n"/>
      <c r="M58" s="10">
        <f>IF(G58="","",IFERROR(VLOOKUP(G58,'Paramètres'!$A$8:$D$14,4,TRUE),0))</f>
        <v/>
      </c>
      <c r="N58" s="10">
        <f>IF(OR(J58="",M58=""),"",J58*M58)</f>
        <v/>
      </c>
      <c r="O58" s="10">
        <f>IF(AND(K58="",L58=""),"",K58+L58)</f>
        <v/>
      </c>
      <c r="P58" s="10">
        <f>IF(AND(N58="",O58=""),"",N58+O58)</f>
        <v/>
      </c>
      <c r="Q58" s="6" t="n"/>
      <c r="R58" s="5" t="n"/>
    </row>
    <row r="59">
      <c r="A59" s="4" t="n"/>
      <c r="B59" s="5" t="n"/>
      <c r="C59" s="5" t="n"/>
      <c r="D59" s="5" t="n"/>
      <c r="E59" s="5" t="n"/>
      <c r="F59" s="5" t="n"/>
      <c r="G59" s="6" t="n"/>
      <c r="H59" s="7" t="n"/>
      <c r="I59" s="6" t="n"/>
      <c r="J59" s="11">
        <f>IF(H59="","",IF(I59="Oui",H59*2,H59))</f>
        <v/>
      </c>
      <c r="K59" s="9" t="n"/>
      <c r="L59" s="9" t="n"/>
      <c r="M59" s="12">
        <f>IF(G59="","",IFERROR(VLOOKUP(G59,'Paramètres'!$A$8:$D$14,4,TRUE),0))</f>
        <v/>
      </c>
      <c r="N59" s="12">
        <f>IF(OR(J59="",M59=""),"",J59*M59)</f>
        <v/>
      </c>
      <c r="O59" s="12">
        <f>IF(AND(K59="",L59=""),"",K59+L59)</f>
        <v/>
      </c>
      <c r="P59" s="12">
        <f>IF(AND(N59="",O59=""),"",N59+O59)</f>
        <v/>
      </c>
      <c r="Q59" s="6" t="n"/>
      <c r="R59" s="5" t="n"/>
    </row>
    <row r="60">
      <c r="A60" s="4" t="n"/>
      <c r="B60" s="5" t="n"/>
      <c r="C60" s="5" t="n"/>
      <c r="D60" s="5" t="n"/>
      <c r="E60" s="5" t="n"/>
      <c r="F60" s="5" t="n"/>
      <c r="G60" s="6" t="n"/>
      <c r="H60" s="7" t="n"/>
      <c r="I60" s="6" t="n"/>
      <c r="J60" s="8">
        <f>IF(H60="","",IF(I60="Oui",H60*2,H60))</f>
        <v/>
      </c>
      <c r="K60" s="9" t="n"/>
      <c r="L60" s="9" t="n"/>
      <c r="M60" s="10">
        <f>IF(G60="","",IFERROR(VLOOKUP(G60,'Paramètres'!$A$8:$D$14,4,TRUE),0))</f>
        <v/>
      </c>
      <c r="N60" s="10">
        <f>IF(OR(J60="",M60=""),"",J60*M60)</f>
        <v/>
      </c>
      <c r="O60" s="10">
        <f>IF(AND(K60="",L60=""),"",K60+L60)</f>
        <v/>
      </c>
      <c r="P60" s="10">
        <f>IF(AND(N60="",O60=""),"",N60+O60)</f>
        <v/>
      </c>
      <c r="Q60" s="6" t="n"/>
      <c r="R60" s="5" t="n"/>
    </row>
    <row r="61">
      <c r="A61" s="4" t="n"/>
      <c r="B61" s="5" t="n"/>
      <c r="C61" s="5" t="n"/>
      <c r="D61" s="5" t="n"/>
      <c r="E61" s="5" t="n"/>
      <c r="F61" s="5" t="n"/>
      <c r="G61" s="6" t="n"/>
      <c r="H61" s="7" t="n"/>
      <c r="I61" s="6" t="n"/>
      <c r="J61" s="11">
        <f>IF(H61="","",IF(I61="Oui",H61*2,H61))</f>
        <v/>
      </c>
      <c r="K61" s="9" t="n"/>
      <c r="L61" s="9" t="n"/>
      <c r="M61" s="12">
        <f>IF(G61="","",IFERROR(VLOOKUP(G61,'Paramètres'!$A$8:$D$14,4,TRUE),0))</f>
        <v/>
      </c>
      <c r="N61" s="12">
        <f>IF(OR(J61="",M61=""),"",J61*M61)</f>
        <v/>
      </c>
      <c r="O61" s="12">
        <f>IF(AND(K61="",L61=""),"",K61+L61)</f>
        <v/>
      </c>
      <c r="P61" s="12">
        <f>IF(AND(N61="",O61=""),"",N61+O61)</f>
        <v/>
      </c>
      <c r="Q61" s="6" t="n"/>
      <c r="R61" s="5" t="n"/>
    </row>
    <row r="62">
      <c r="A62" s="4" t="n"/>
      <c r="B62" s="5" t="n"/>
      <c r="C62" s="5" t="n"/>
      <c r="D62" s="5" t="n"/>
      <c r="E62" s="5" t="n"/>
      <c r="F62" s="5" t="n"/>
      <c r="G62" s="6" t="n"/>
      <c r="H62" s="7" t="n"/>
      <c r="I62" s="6" t="n"/>
      <c r="J62" s="8">
        <f>IF(H62="","",IF(I62="Oui",H62*2,H62))</f>
        <v/>
      </c>
      <c r="K62" s="9" t="n"/>
      <c r="L62" s="9" t="n"/>
      <c r="M62" s="10">
        <f>IF(G62="","",IFERROR(VLOOKUP(G62,'Paramètres'!$A$8:$D$14,4,TRUE),0))</f>
        <v/>
      </c>
      <c r="N62" s="10">
        <f>IF(OR(J62="",M62=""),"",J62*M62)</f>
        <v/>
      </c>
      <c r="O62" s="10">
        <f>IF(AND(K62="",L62=""),"",K62+L62)</f>
        <v/>
      </c>
      <c r="P62" s="10">
        <f>IF(AND(N62="",O62=""),"",N62+O62)</f>
        <v/>
      </c>
      <c r="Q62" s="6" t="n"/>
      <c r="R62" s="5" t="n"/>
    </row>
    <row r="63">
      <c r="A63" s="4" t="n"/>
      <c r="B63" s="5" t="n"/>
      <c r="C63" s="5" t="n"/>
      <c r="D63" s="5" t="n"/>
      <c r="E63" s="5" t="n"/>
      <c r="F63" s="5" t="n"/>
      <c r="G63" s="6" t="n"/>
      <c r="H63" s="7" t="n"/>
      <c r="I63" s="6" t="n"/>
      <c r="J63" s="11">
        <f>IF(H63="","",IF(I63="Oui",H63*2,H63))</f>
        <v/>
      </c>
      <c r="K63" s="9" t="n"/>
      <c r="L63" s="9" t="n"/>
      <c r="M63" s="12">
        <f>IF(G63="","",IFERROR(VLOOKUP(G63,'Paramètres'!$A$8:$D$14,4,TRUE),0))</f>
        <v/>
      </c>
      <c r="N63" s="12">
        <f>IF(OR(J63="",M63=""),"",J63*M63)</f>
        <v/>
      </c>
      <c r="O63" s="12">
        <f>IF(AND(K63="",L63=""),"",K63+L63)</f>
        <v/>
      </c>
      <c r="P63" s="12">
        <f>IF(AND(N63="",O63=""),"",N63+O63)</f>
        <v/>
      </c>
      <c r="Q63" s="6" t="n"/>
      <c r="R63" s="5" t="n"/>
    </row>
    <row r="64">
      <c r="A64" s="4" t="n"/>
      <c r="B64" s="5" t="n"/>
      <c r="C64" s="5" t="n"/>
      <c r="D64" s="5" t="n"/>
      <c r="E64" s="5" t="n"/>
      <c r="F64" s="5" t="n"/>
      <c r="G64" s="6" t="n"/>
      <c r="H64" s="7" t="n"/>
      <c r="I64" s="6" t="n"/>
      <c r="J64" s="8">
        <f>IF(H64="","",IF(I64="Oui",H64*2,H64))</f>
        <v/>
      </c>
      <c r="K64" s="9" t="n"/>
      <c r="L64" s="9" t="n"/>
      <c r="M64" s="10">
        <f>IF(G64="","",IFERROR(VLOOKUP(G64,'Paramètres'!$A$8:$D$14,4,TRUE),0))</f>
        <v/>
      </c>
      <c r="N64" s="10">
        <f>IF(OR(J64="",M64=""),"",J64*M64)</f>
        <v/>
      </c>
      <c r="O64" s="10">
        <f>IF(AND(K64="",L64=""),"",K64+L64)</f>
        <v/>
      </c>
      <c r="P64" s="10">
        <f>IF(AND(N64="",O64=""),"",N64+O64)</f>
        <v/>
      </c>
      <c r="Q64" s="6" t="n"/>
      <c r="R64" s="5" t="n"/>
    </row>
    <row r="65">
      <c r="A65" s="4" t="n"/>
      <c r="B65" s="5" t="n"/>
      <c r="C65" s="5" t="n"/>
      <c r="D65" s="5" t="n"/>
      <c r="E65" s="5" t="n"/>
      <c r="F65" s="5" t="n"/>
      <c r="G65" s="6" t="n"/>
      <c r="H65" s="7" t="n"/>
      <c r="I65" s="6" t="n"/>
      <c r="J65" s="11">
        <f>IF(H65="","",IF(I65="Oui",H65*2,H65))</f>
        <v/>
      </c>
      <c r="K65" s="9" t="n"/>
      <c r="L65" s="9" t="n"/>
      <c r="M65" s="12">
        <f>IF(G65="","",IFERROR(VLOOKUP(G65,'Paramètres'!$A$8:$D$14,4,TRUE),0))</f>
        <v/>
      </c>
      <c r="N65" s="12">
        <f>IF(OR(J65="",M65=""),"",J65*M65)</f>
        <v/>
      </c>
      <c r="O65" s="12">
        <f>IF(AND(K65="",L65=""),"",K65+L65)</f>
        <v/>
      </c>
      <c r="P65" s="12">
        <f>IF(AND(N65="",O65=""),"",N65+O65)</f>
        <v/>
      </c>
      <c r="Q65" s="6" t="n"/>
      <c r="R65" s="5" t="n"/>
    </row>
    <row r="66">
      <c r="A66" s="4" t="n"/>
      <c r="B66" s="5" t="n"/>
      <c r="C66" s="5" t="n"/>
      <c r="D66" s="5" t="n"/>
      <c r="E66" s="5" t="n"/>
      <c r="F66" s="5" t="n"/>
      <c r="G66" s="6" t="n"/>
      <c r="H66" s="7" t="n"/>
      <c r="I66" s="6" t="n"/>
      <c r="J66" s="8">
        <f>IF(H66="","",IF(I66="Oui",H66*2,H66))</f>
        <v/>
      </c>
      <c r="K66" s="9" t="n"/>
      <c r="L66" s="9" t="n"/>
      <c r="M66" s="10">
        <f>IF(G66="","",IFERROR(VLOOKUP(G66,'Paramètres'!$A$8:$D$14,4,TRUE),0))</f>
        <v/>
      </c>
      <c r="N66" s="10">
        <f>IF(OR(J66="",M66=""),"",J66*M66)</f>
        <v/>
      </c>
      <c r="O66" s="10">
        <f>IF(AND(K66="",L66=""),"",K66+L66)</f>
        <v/>
      </c>
      <c r="P66" s="10">
        <f>IF(AND(N66="",O66=""),"",N66+O66)</f>
        <v/>
      </c>
      <c r="Q66" s="6" t="n"/>
      <c r="R66" s="5" t="n"/>
    </row>
    <row r="67">
      <c r="A67" s="4" t="n"/>
      <c r="B67" s="5" t="n"/>
      <c r="C67" s="5" t="n"/>
      <c r="D67" s="5" t="n"/>
      <c r="E67" s="5" t="n"/>
      <c r="F67" s="5" t="n"/>
      <c r="G67" s="6" t="n"/>
      <c r="H67" s="7" t="n"/>
      <c r="I67" s="6" t="n"/>
      <c r="J67" s="11">
        <f>IF(H67="","",IF(I67="Oui",H67*2,H67))</f>
        <v/>
      </c>
      <c r="K67" s="9" t="n"/>
      <c r="L67" s="9" t="n"/>
      <c r="M67" s="12">
        <f>IF(G67="","",IFERROR(VLOOKUP(G67,'Paramètres'!$A$8:$D$14,4,TRUE),0))</f>
        <v/>
      </c>
      <c r="N67" s="12">
        <f>IF(OR(J67="",M67=""),"",J67*M67)</f>
        <v/>
      </c>
      <c r="O67" s="12">
        <f>IF(AND(K67="",L67=""),"",K67+L67)</f>
        <v/>
      </c>
      <c r="P67" s="12">
        <f>IF(AND(N67="",O67=""),"",N67+O67)</f>
        <v/>
      </c>
      <c r="Q67" s="6" t="n"/>
      <c r="R67" s="5" t="n"/>
    </row>
    <row r="68">
      <c r="A68" s="4" t="n"/>
      <c r="B68" s="5" t="n"/>
      <c r="C68" s="5" t="n"/>
      <c r="D68" s="5" t="n"/>
      <c r="E68" s="5" t="n"/>
      <c r="F68" s="5" t="n"/>
      <c r="G68" s="6" t="n"/>
      <c r="H68" s="7" t="n"/>
      <c r="I68" s="6" t="n"/>
      <c r="J68" s="8">
        <f>IF(H68="","",IF(I68="Oui",H68*2,H68))</f>
        <v/>
      </c>
      <c r="K68" s="9" t="n"/>
      <c r="L68" s="9" t="n"/>
      <c r="M68" s="10">
        <f>IF(G68="","",IFERROR(VLOOKUP(G68,'Paramètres'!$A$8:$D$14,4,TRUE),0))</f>
        <v/>
      </c>
      <c r="N68" s="10">
        <f>IF(OR(J68="",M68=""),"",J68*M68)</f>
        <v/>
      </c>
      <c r="O68" s="10">
        <f>IF(AND(K68="",L68=""),"",K68+L68)</f>
        <v/>
      </c>
      <c r="P68" s="10">
        <f>IF(AND(N68="",O68=""),"",N68+O68)</f>
        <v/>
      </c>
      <c r="Q68" s="6" t="n"/>
      <c r="R68" s="5" t="n"/>
    </row>
    <row r="69">
      <c r="A69" s="4" t="n"/>
      <c r="B69" s="5" t="n"/>
      <c r="C69" s="5" t="n"/>
      <c r="D69" s="5" t="n"/>
      <c r="E69" s="5" t="n"/>
      <c r="F69" s="5" t="n"/>
      <c r="G69" s="6" t="n"/>
      <c r="H69" s="7" t="n"/>
      <c r="I69" s="6" t="n"/>
      <c r="J69" s="11">
        <f>IF(H69="","",IF(I69="Oui",H69*2,H69))</f>
        <v/>
      </c>
      <c r="K69" s="9" t="n"/>
      <c r="L69" s="9" t="n"/>
      <c r="M69" s="12">
        <f>IF(G69="","",IFERROR(VLOOKUP(G69,'Paramètres'!$A$8:$D$14,4,TRUE),0))</f>
        <v/>
      </c>
      <c r="N69" s="12">
        <f>IF(OR(J69="",M69=""),"",J69*M69)</f>
        <v/>
      </c>
      <c r="O69" s="12">
        <f>IF(AND(K69="",L69=""),"",K69+L69)</f>
        <v/>
      </c>
      <c r="P69" s="12">
        <f>IF(AND(N69="",O69=""),"",N69+O69)</f>
        <v/>
      </c>
      <c r="Q69" s="6" t="n"/>
      <c r="R69" s="5" t="n"/>
    </row>
    <row r="70">
      <c r="A70" s="4" t="n"/>
      <c r="B70" s="5" t="n"/>
      <c r="C70" s="5" t="n"/>
      <c r="D70" s="5" t="n"/>
      <c r="E70" s="5" t="n"/>
      <c r="F70" s="5" t="n"/>
      <c r="G70" s="6" t="n"/>
      <c r="H70" s="7" t="n"/>
      <c r="I70" s="6" t="n"/>
      <c r="J70" s="8">
        <f>IF(H70="","",IF(I70="Oui",H70*2,H70))</f>
        <v/>
      </c>
      <c r="K70" s="9" t="n"/>
      <c r="L70" s="9" t="n"/>
      <c r="M70" s="10">
        <f>IF(G70="","",IFERROR(VLOOKUP(G70,'Paramètres'!$A$8:$D$14,4,TRUE),0))</f>
        <v/>
      </c>
      <c r="N70" s="10">
        <f>IF(OR(J70="",M70=""),"",J70*M70)</f>
        <v/>
      </c>
      <c r="O70" s="10">
        <f>IF(AND(K70="",L70=""),"",K70+L70)</f>
        <v/>
      </c>
      <c r="P70" s="10">
        <f>IF(AND(N70="",O70=""),"",N70+O70)</f>
        <v/>
      </c>
      <c r="Q70" s="6" t="n"/>
      <c r="R70" s="5" t="n"/>
    </row>
    <row r="71">
      <c r="A71" s="4" t="n"/>
      <c r="B71" s="5" t="n"/>
      <c r="C71" s="5" t="n"/>
      <c r="D71" s="5" t="n"/>
      <c r="E71" s="5" t="n"/>
      <c r="F71" s="5" t="n"/>
      <c r="G71" s="6" t="n"/>
      <c r="H71" s="7" t="n"/>
      <c r="I71" s="6" t="n"/>
      <c r="J71" s="11">
        <f>IF(H71="","",IF(I71="Oui",H71*2,H71))</f>
        <v/>
      </c>
      <c r="K71" s="9" t="n"/>
      <c r="L71" s="9" t="n"/>
      <c r="M71" s="12">
        <f>IF(G71="","",IFERROR(VLOOKUP(G71,'Paramètres'!$A$8:$D$14,4,TRUE),0))</f>
        <v/>
      </c>
      <c r="N71" s="12">
        <f>IF(OR(J71="",M71=""),"",J71*M71)</f>
        <v/>
      </c>
      <c r="O71" s="12">
        <f>IF(AND(K71="",L71=""),"",K71+L71)</f>
        <v/>
      </c>
      <c r="P71" s="12">
        <f>IF(AND(N71="",O71=""),"",N71+O71)</f>
        <v/>
      </c>
      <c r="Q71" s="6" t="n"/>
      <c r="R71" s="5" t="n"/>
    </row>
    <row r="72">
      <c r="A72" s="4" t="n"/>
      <c r="B72" s="5" t="n"/>
      <c r="C72" s="5" t="n"/>
      <c r="D72" s="5" t="n"/>
      <c r="E72" s="5" t="n"/>
      <c r="F72" s="5" t="n"/>
      <c r="G72" s="6" t="n"/>
      <c r="H72" s="7" t="n"/>
      <c r="I72" s="6" t="n"/>
      <c r="J72" s="8">
        <f>IF(H72="","",IF(I72="Oui",H72*2,H72))</f>
        <v/>
      </c>
      <c r="K72" s="9" t="n"/>
      <c r="L72" s="9" t="n"/>
      <c r="M72" s="10">
        <f>IF(G72="","",IFERROR(VLOOKUP(G72,'Paramètres'!$A$8:$D$14,4,TRUE),0))</f>
        <v/>
      </c>
      <c r="N72" s="10">
        <f>IF(OR(J72="",M72=""),"",J72*M72)</f>
        <v/>
      </c>
      <c r="O72" s="10">
        <f>IF(AND(K72="",L72=""),"",K72+L72)</f>
        <v/>
      </c>
      <c r="P72" s="10">
        <f>IF(AND(N72="",O72=""),"",N72+O72)</f>
        <v/>
      </c>
      <c r="Q72" s="6" t="n"/>
      <c r="R72" s="5" t="n"/>
    </row>
    <row r="73">
      <c r="A73" s="4" t="n"/>
      <c r="B73" s="5" t="n"/>
      <c r="C73" s="5" t="n"/>
      <c r="D73" s="5" t="n"/>
      <c r="E73" s="5" t="n"/>
      <c r="F73" s="5" t="n"/>
      <c r="G73" s="6" t="n"/>
      <c r="H73" s="7" t="n"/>
      <c r="I73" s="6" t="n"/>
      <c r="J73" s="11">
        <f>IF(H73="","",IF(I73="Oui",H73*2,H73))</f>
        <v/>
      </c>
      <c r="K73" s="9" t="n"/>
      <c r="L73" s="9" t="n"/>
      <c r="M73" s="12">
        <f>IF(G73="","",IFERROR(VLOOKUP(G73,'Paramètres'!$A$8:$D$14,4,TRUE),0))</f>
        <v/>
      </c>
      <c r="N73" s="12">
        <f>IF(OR(J73="",M73=""),"",J73*M73)</f>
        <v/>
      </c>
      <c r="O73" s="12">
        <f>IF(AND(K73="",L73=""),"",K73+L73)</f>
        <v/>
      </c>
      <c r="P73" s="12">
        <f>IF(AND(N73="",O73=""),"",N73+O73)</f>
        <v/>
      </c>
      <c r="Q73" s="6" t="n"/>
      <c r="R73" s="5" t="n"/>
    </row>
    <row r="74">
      <c r="A74" s="4" t="n"/>
      <c r="B74" s="5" t="n"/>
      <c r="C74" s="5" t="n"/>
      <c r="D74" s="5" t="n"/>
      <c r="E74" s="5" t="n"/>
      <c r="F74" s="5" t="n"/>
      <c r="G74" s="6" t="n"/>
      <c r="H74" s="7" t="n"/>
      <c r="I74" s="6" t="n"/>
      <c r="J74" s="8">
        <f>IF(H74="","",IF(I74="Oui",H74*2,H74))</f>
        <v/>
      </c>
      <c r="K74" s="9" t="n"/>
      <c r="L74" s="9" t="n"/>
      <c r="M74" s="10">
        <f>IF(G74="","",IFERROR(VLOOKUP(G74,'Paramètres'!$A$8:$D$14,4,TRUE),0))</f>
        <v/>
      </c>
      <c r="N74" s="10">
        <f>IF(OR(J74="",M74=""),"",J74*M74)</f>
        <v/>
      </c>
      <c r="O74" s="10">
        <f>IF(AND(K74="",L74=""),"",K74+L74)</f>
        <v/>
      </c>
      <c r="P74" s="10">
        <f>IF(AND(N74="",O74=""),"",N74+O74)</f>
        <v/>
      </c>
      <c r="Q74" s="6" t="n"/>
      <c r="R74" s="5" t="n"/>
    </row>
    <row r="75">
      <c r="A75" s="4" t="n"/>
      <c r="B75" s="5" t="n"/>
      <c r="C75" s="5" t="n"/>
      <c r="D75" s="5" t="n"/>
      <c r="E75" s="5" t="n"/>
      <c r="F75" s="5" t="n"/>
      <c r="G75" s="6" t="n"/>
      <c r="H75" s="7" t="n"/>
      <c r="I75" s="6" t="n"/>
      <c r="J75" s="11">
        <f>IF(H75="","",IF(I75="Oui",H75*2,H75))</f>
        <v/>
      </c>
      <c r="K75" s="9" t="n"/>
      <c r="L75" s="9" t="n"/>
      <c r="M75" s="12">
        <f>IF(G75="","",IFERROR(VLOOKUP(G75,'Paramètres'!$A$8:$D$14,4,TRUE),0))</f>
        <v/>
      </c>
      <c r="N75" s="12">
        <f>IF(OR(J75="",M75=""),"",J75*M75)</f>
        <v/>
      </c>
      <c r="O75" s="12">
        <f>IF(AND(K75="",L75=""),"",K75+L75)</f>
        <v/>
      </c>
      <c r="P75" s="12">
        <f>IF(AND(N75="",O75=""),"",N75+O75)</f>
        <v/>
      </c>
      <c r="Q75" s="6" t="n"/>
      <c r="R75" s="5" t="n"/>
    </row>
    <row r="76">
      <c r="A76" s="4" t="n"/>
      <c r="B76" s="5" t="n"/>
      <c r="C76" s="5" t="n"/>
      <c r="D76" s="5" t="n"/>
      <c r="E76" s="5" t="n"/>
      <c r="F76" s="5" t="n"/>
      <c r="G76" s="6" t="n"/>
      <c r="H76" s="7" t="n"/>
      <c r="I76" s="6" t="n"/>
      <c r="J76" s="8">
        <f>IF(H76="","",IF(I76="Oui",H76*2,H76))</f>
        <v/>
      </c>
      <c r="K76" s="9" t="n"/>
      <c r="L76" s="9" t="n"/>
      <c r="M76" s="10">
        <f>IF(G76="","",IFERROR(VLOOKUP(G76,'Paramètres'!$A$8:$D$14,4,TRUE),0))</f>
        <v/>
      </c>
      <c r="N76" s="10">
        <f>IF(OR(J76="",M76=""),"",J76*M76)</f>
        <v/>
      </c>
      <c r="O76" s="10">
        <f>IF(AND(K76="",L76=""),"",K76+L76)</f>
        <v/>
      </c>
      <c r="P76" s="10">
        <f>IF(AND(N76="",O76=""),"",N76+O76)</f>
        <v/>
      </c>
      <c r="Q76" s="6" t="n"/>
      <c r="R76" s="5" t="n"/>
    </row>
    <row r="77">
      <c r="A77" s="4" t="n"/>
      <c r="B77" s="5" t="n"/>
      <c r="C77" s="5" t="n"/>
      <c r="D77" s="5" t="n"/>
      <c r="E77" s="5" t="n"/>
      <c r="F77" s="5" t="n"/>
      <c r="G77" s="6" t="n"/>
      <c r="H77" s="7" t="n"/>
      <c r="I77" s="6" t="n"/>
      <c r="J77" s="11">
        <f>IF(H77="","",IF(I77="Oui",H77*2,H77))</f>
        <v/>
      </c>
      <c r="K77" s="9" t="n"/>
      <c r="L77" s="9" t="n"/>
      <c r="M77" s="12">
        <f>IF(G77="","",IFERROR(VLOOKUP(G77,'Paramètres'!$A$8:$D$14,4,TRUE),0))</f>
        <v/>
      </c>
      <c r="N77" s="12">
        <f>IF(OR(J77="",M77=""),"",J77*M77)</f>
        <v/>
      </c>
      <c r="O77" s="12">
        <f>IF(AND(K77="",L77=""),"",K77+L77)</f>
        <v/>
      </c>
      <c r="P77" s="12">
        <f>IF(AND(N77="",O77=""),"",N77+O77)</f>
        <v/>
      </c>
      <c r="Q77" s="6" t="n"/>
      <c r="R77" s="5" t="n"/>
    </row>
    <row r="78">
      <c r="A78" s="4" t="n"/>
      <c r="B78" s="5" t="n"/>
      <c r="C78" s="5" t="n"/>
      <c r="D78" s="5" t="n"/>
      <c r="E78" s="5" t="n"/>
      <c r="F78" s="5" t="n"/>
      <c r="G78" s="6" t="n"/>
      <c r="H78" s="7" t="n"/>
      <c r="I78" s="6" t="n"/>
      <c r="J78" s="8">
        <f>IF(H78="","",IF(I78="Oui",H78*2,H78))</f>
        <v/>
      </c>
      <c r="K78" s="9" t="n"/>
      <c r="L78" s="9" t="n"/>
      <c r="M78" s="10">
        <f>IF(G78="","",IFERROR(VLOOKUP(G78,'Paramètres'!$A$8:$D$14,4,TRUE),0))</f>
        <v/>
      </c>
      <c r="N78" s="10">
        <f>IF(OR(J78="",M78=""),"",J78*M78)</f>
        <v/>
      </c>
      <c r="O78" s="10">
        <f>IF(AND(K78="",L78=""),"",K78+L78)</f>
        <v/>
      </c>
      <c r="P78" s="10">
        <f>IF(AND(N78="",O78=""),"",N78+O78)</f>
        <v/>
      </c>
      <c r="Q78" s="6" t="n"/>
      <c r="R78" s="5" t="n"/>
    </row>
    <row r="79">
      <c r="A79" s="4" t="n"/>
      <c r="B79" s="5" t="n"/>
      <c r="C79" s="5" t="n"/>
      <c r="D79" s="5" t="n"/>
      <c r="E79" s="5" t="n"/>
      <c r="F79" s="5" t="n"/>
      <c r="G79" s="6" t="n"/>
      <c r="H79" s="7" t="n"/>
      <c r="I79" s="6" t="n"/>
      <c r="J79" s="11">
        <f>IF(H79="","",IF(I79="Oui",H79*2,H79))</f>
        <v/>
      </c>
      <c r="K79" s="9" t="n"/>
      <c r="L79" s="9" t="n"/>
      <c r="M79" s="12">
        <f>IF(G79="","",IFERROR(VLOOKUP(G79,'Paramètres'!$A$8:$D$14,4,TRUE),0))</f>
        <v/>
      </c>
      <c r="N79" s="12">
        <f>IF(OR(J79="",M79=""),"",J79*M79)</f>
        <v/>
      </c>
      <c r="O79" s="12">
        <f>IF(AND(K79="",L79=""),"",K79+L79)</f>
        <v/>
      </c>
      <c r="P79" s="12">
        <f>IF(AND(N79="",O79=""),"",N79+O79)</f>
        <v/>
      </c>
      <c r="Q79" s="6" t="n"/>
      <c r="R79" s="5" t="n"/>
    </row>
    <row r="80">
      <c r="A80" s="4" t="n"/>
      <c r="B80" s="5" t="n"/>
      <c r="C80" s="5" t="n"/>
      <c r="D80" s="5" t="n"/>
      <c r="E80" s="5" t="n"/>
      <c r="F80" s="5" t="n"/>
      <c r="G80" s="6" t="n"/>
      <c r="H80" s="7" t="n"/>
      <c r="I80" s="6" t="n"/>
      <c r="J80" s="8">
        <f>IF(H80="","",IF(I80="Oui",H80*2,H80))</f>
        <v/>
      </c>
      <c r="K80" s="9" t="n"/>
      <c r="L80" s="9" t="n"/>
      <c r="M80" s="10">
        <f>IF(G80="","",IFERROR(VLOOKUP(G80,'Paramètres'!$A$8:$D$14,4,TRUE),0))</f>
        <v/>
      </c>
      <c r="N80" s="10">
        <f>IF(OR(J80="",M80=""),"",J80*M80)</f>
        <v/>
      </c>
      <c r="O80" s="10">
        <f>IF(AND(K80="",L80=""),"",K80+L80)</f>
        <v/>
      </c>
      <c r="P80" s="10">
        <f>IF(AND(N80="",O80=""),"",N80+O80)</f>
        <v/>
      </c>
      <c r="Q80" s="6" t="n"/>
      <c r="R80" s="5" t="n"/>
    </row>
    <row r="81">
      <c r="A81" s="4" t="n"/>
      <c r="B81" s="5" t="n"/>
      <c r="C81" s="5" t="n"/>
      <c r="D81" s="5" t="n"/>
      <c r="E81" s="5" t="n"/>
      <c r="F81" s="5" t="n"/>
      <c r="G81" s="6" t="n"/>
      <c r="H81" s="7" t="n"/>
      <c r="I81" s="6" t="n"/>
      <c r="J81" s="11">
        <f>IF(H81="","",IF(I81="Oui",H81*2,H81))</f>
        <v/>
      </c>
      <c r="K81" s="9" t="n"/>
      <c r="L81" s="9" t="n"/>
      <c r="M81" s="12">
        <f>IF(G81="","",IFERROR(VLOOKUP(G81,'Paramètres'!$A$8:$D$14,4,TRUE),0))</f>
        <v/>
      </c>
      <c r="N81" s="12">
        <f>IF(OR(J81="",M81=""),"",J81*M81)</f>
        <v/>
      </c>
      <c r="O81" s="12">
        <f>IF(AND(K81="",L81=""),"",K81+L81)</f>
        <v/>
      </c>
      <c r="P81" s="12">
        <f>IF(AND(N81="",O81=""),"",N81+O81)</f>
        <v/>
      </c>
      <c r="Q81" s="6" t="n"/>
      <c r="R81" s="5" t="n"/>
    </row>
    <row r="82">
      <c r="A82" s="4" t="n"/>
      <c r="B82" s="5" t="n"/>
      <c r="C82" s="5" t="n"/>
      <c r="D82" s="5" t="n"/>
      <c r="E82" s="5" t="n"/>
      <c r="F82" s="5" t="n"/>
      <c r="G82" s="6" t="n"/>
      <c r="H82" s="7" t="n"/>
      <c r="I82" s="6" t="n"/>
      <c r="J82" s="8">
        <f>IF(H82="","",IF(I82="Oui",H82*2,H82))</f>
        <v/>
      </c>
      <c r="K82" s="9" t="n"/>
      <c r="L82" s="9" t="n"/>
      <c r="M82" s="10">
        <f>IF(G82="","",IFERROR(VLOOKUP(G82,'Paramètres'!$A$8:$D$14,4,TRUE),0))</f>
        <v/>
      </c>
      <c r="N82" s="10">
        <f>IF(OR(J82="",M82=""),"",J82*M82)</f>
        <v/>
      </c>
      <c r="O82" s="10">
        <f>IF(AND(K82="",L82=""),"",K82+L82)</f>
        <v/>
      </c>
      <c r="P82" s="10">
        <f>IF(AND(N82="",O82=""),"",N82+O82)</f>
        <v/>
      </c>
      <c r="Q82" s="6" t="n"/>
      <c r="R82" s="5" t="n"/>
    </row>
    <row r="83">
      <c r="A83" s="4" t="n"/>
      <c r="B83" s="5" t="n"/>
      <c r="C83" s="5" t="n"/>
      <c r="D83" s="5" t="n"/>
      <c r="E83" s="5" t="n"/>
      <c r="F83" s="5" t="n"/>
      <c r="G83" s="6" t="n"/>
      <c r="H83" s="7" t="n"/>
      <c r="I83" s="6" t="n"/>
      <c r="J83" s="11">
        <f>IF(H83="","",IF(I83="Oui",H83*2,H83))</f>
        <v/>
      </c>
      <c r="K83" s="9" t="n"/>
      <c r="L83" s="9" t="n"/>
      <c r="M83" s="12">
        <f>IF(G83="","",IFERROR(VLOOKUP(G83,'Paramètres'!$A$8:$D$14,4,TRUE),0))</f>
        <v/>
      </c>
      <c r="N83" s="12">
        <f>IF(OR(J83="",M83=""),"",J83*M83)</f>
        <v/>
      </c>
      <c r="O83" s="12">
        <f>IF(AND(K83="",L83=""),"",K83+L83)</f>
        <v/>
      </c>
      <c r="P83" s="12">
        <f>IF(AND(N83="",O83=""),"",N83+O83)</f>
        <v/>
      </c>
      <c r="Q83" s="6" t="n"/>
      <c r="R83" s="5" t="n"/>
    </row>
    <row r="84">
      <c r="A84" s="4" t="n"/>
      <c r="B84" s="5" t="n"/>
      <c r="C84" s="5" t="n"/>
      <c r="D84" s="5" t="n"/>
      <c r="E84" s="5" t="n"/>
      <c r="F84" s="5" t="n"/>
      <c r="G84" s="6" t="n"/>
      <c r="H84" s="7" t="n"/>
      <c r="I84" s="6" t="n"/>
      <c r="J84" s="8">
        <f>IF(H84="","",IF(I84="Oui",H84*2,H84))</f>
        <v/>
      </c>
      <c r="K84" s="9" t="n"/>
      <c r="L84" s="9" t="n"/>
      <c r="M84" s="10">
        <f>IF(G84="","",IFERROR(VLOOKUP(G84,'Paramètres'!$A$8:$D$14,4,TRUE),0))</f>
        <v/>
      </c>
      <c r="N84" s="10">
        <f>IF(OR(J84="",M84=""),"",J84*M84)</f>
        <v/>
      </c>
      <c r="O84" s="10">
        <f>IF(AND(K84="",L84=""),"",K84+L84)</f>
        <v/>
      </c>
      <c r="P84" s="10">
        <f>IF(AND(N84="",O84=""),"",N84+O84)</f>
        <v/>
      </c>
      <c r="Q84" s="6" t="n"/>
      <c r="R84" s="5" t="n"/>
    </row>
    <row r="85">
      <c r="A85" s="4" t="n"/>
      <c r="B85" s="5" t="n"/>
      <c r="C85" s="5" t="n"/>
      <c r="D85" s="5" t="n"/>
      <c r="E85" s="5" t="n"/>
      <c r="F85" s="5" t="n"/>
      <c r="G85" s="6" t="n"/>
      <c r="H85" s="7" t="n"/>
      <c r="I85" s="6" t="n"/>
      <c r="J85" s="11">
        <f>IF(H85="","",IF(I85="Oui",H85*2,H85))</f>
        <v/>
      </c>
      <c r="K85" s="9" t="n"/>
      <c r="L85" s="9" t="n"/>
      <c r="M85" s="12">
        <f>IF(G85="","",IFERROR(VLOOKUP(G85,'Paramètres'!$A$8:$D$14,4,TRUE),0))</f>
        <v/>
      </c>
      <c r="N85" s="12">
        <f>IF(OR(J85="",M85=""),"",J85*M85)</f>
        <v/>
      </c>
      <c r="O85" s="12">
        <f>IF(AND(K85="",L85=""),"",K85+L85)</f>
        <v/>
      </c>
      <c r="P85" s="12">
        <f>IF(AND(N85="",O85=""),"",N85+O85)</f>
        <v/>
      </c>
      <c r="Q85" s="6" t="n"/>
      <c r="R85" s="5" t="n"/>
    </row>
    <row r="86">
      <c r="A86" s="4" t="n"/>
      <c r="B86" s="5" t="n"/>
      <c r="C86" s="5" t="n"/>
      <c r="D86" s="5" t="n"/>
      <c r="E86" s="5" t="n"/>
      <c r="F86" s="5" t="n"/>
      <c r="G86" s="6" t="n"/>
      <c r="H86" s="7" t="n"/>
      <c r="I86" s="6" t="n"/>
      <c r="J86" s="8">
        <f>IF(H86="","",IF(I86="Oui",H86*2,H86))</f>
        <v/>
      </c>
      <c r="K86" s="9" t="n"/>
      <c r="L86" s="9" t="n"/>
      <c r="M86" s="10">
        <f>IF(G86="","",IFERROR(VLOOKUP(G86,'Paramètres'!$A$8:$D$14,4,TRUE),0))</f>
        <v/>
      </c>
      <c r="N86" s="10">
        <f>IF(OR(J86="",M86=""),"",J86*M86)</f>
        <v/>
      </c>
      <c r="O86" s="10">
        <f>IF(AND(K86="",L86=""),"",K86+L86)</f>
        <v/>
      </c>
      <c r="P86" s="10">
        <f>IF(AND(N86="",O86=""),"",N86+O86)</f>
        <v/>
      </c>
      <c r="Q86" s="6" t="n"/>
      <c r="R86" s="5" t="n"/>
    </row>
    <row r="87">
      <c r="A87" s="4" t="n"/>
      <c r="B87" s="5" t="n"/>
      <c r="C87" s="5" t="n"/>
      <c r="D87" s="5" t="n"/>
      <c r="E87" s="5" t="n"/>
      <c r="F87" s="5" t="n"/>
      <c r="G87" s="6" t="n"/>
      <c r="H87" s="7" t="n"/>
      <c r="I87" s="6" t="n"/>
      <c r="J87" s="11">
        <f>IF(H87="","",IF(I87="Oui",H87*2,H87))</f>
        <v/>
      </c>
      <c r="K87" s="9" t="n"/>
      <c r="L87" s="9" t="n"/>
      <c r="M87" s="12">
        <f>IF(G87="","",IFERROR(VLOOKUP(G87,'Paramètres'!$A$8:$D$14,4,TRUE),0))</f>
        <v/>
      </c>
      <c r="N87" s="12">
        <f>IF(OR(J87="",M87=""),"",J87*M87)</f>
        <v/>
      </c>
      <c r="O87" s="12">
        <f>IF(AND(K87="",L87=""),"",K87+L87)</f>
        <v/>
      </c>
      <c r="P87" s="12">
        <f>IF(AND(N87="",O87=""),"",N87+O87)</f>
        <v/>
      </c>
      <c r="Q87" s="6" t="n"/>
      <c r="R87" s="5" t="n"/>
    </row>
    <row r="88">
      <c r="A88" s="4" t="n"/>
      <c r="B88" s="5" t="n"/>
      <c r="C88" s="5" t="n"/>
      <c r="D88" s="5" t="n"/>
      <c r="E88" s="5" t="n"/>
      <c r="F88" s="5" t="n"/>
      <c r="G88" s="6" t="n"/>
      <c r="H88" s="7" t="n"/>
      <c r="I88" s="6" t="n"/>
      <c r="J88" s="8">
        <f>IF(H88="","",IF(I88="Oui",H88*2,H88))</f>
        <v/>
      </c>
      <c r="K88" s="9" t="n"/>
      <c r="L88" s="9" t="n"/>
      <c r="M88" s="10">
        <f>IF(G88="","",IFERROR(VLOOKUP(G88,'Paramètres'!$A$8:$D$14,4,TRUE),0))</f>
        <v/>
      </c>
      <c r="N88" s="10">
        <f>IF(OR(J88="",M88=""),"",J88*M88)</f>
        <v/>
      </c>
      <c r="O88" s="10">
        <f>IF(AND(K88="",L88=""),"",K88+L88)</f>
        <v/>
      </c>
      <c r="P88" s="10">
        <f>IF(AND(N88="",O88=""),"",N88+O88)</f>
        <v/>
      </c>
      <c r="Q88" s="6" t="n"/>
      <c r="R88" s="5" t="n"/>
    </row>
    <row r="89">
      <c r="A89" s="4" t="n"/>
      <c r="B89" s="5" t="n"/>
      <c r="C89" s="5" t="n"/>
      <c r="D89" s="5" t="n"/>
      <c r="E89" s="5" t="n"/>
      <c r="F89" s="5" t="n"/>
      <c r="G89" s="6" t="n"/>
      <c r="H89" s="7" t="n"/>
      <c r="I89" s="6" t="n"/>
      <c r="J89" s="11">
        <f>IF(H89="","",IF(I89="Oui",H89*2,H89))</f>
        <v/>
      </c>
      <c r="K89" s="9" t="n"/>
      <c r="L89" s="9" t="n"/>
      <c r="M89" s="12">
        <f>IF(G89="","",IFERROR(VLOOKUP(G89,'Paramètres'!$A$8:$D$14,4,TRUE),0))</f>
        <v/>
      </c>
      <c r="N89" s="12">
        <f>IF(OR(J89="",M89=""),"",J89*M89)</f>
        <v/>
      </c>
      <c r="O89" s="12">
        <f>IF(AND(K89="",L89=""),"",K89+L89)</f>
        <v/>
      </c>
      <c r="P89" s="12">
        <f>IF(AND(N89="",O89=""),"",N89+O89)</f>
        <v/>
      </c>
      <c r="Q89" s="6" t="n"/>
      <c r="R89" s="5" t="n"/>
    </row>
    <row r="90">
      <c r="A90" s="4" t="n"/>
      <c r="B90" s="5" t="n"/>
      <c r="C90" s="5" t="n"/>
      <c r="D90" s="5" t="n"/>
      <c r="E90" s="5" t="n"/>
      <c r="F90" s="5" t="n"/>
      <c r="G90" s="6" t="n"/>
      <c r="H90" s="7" t="n"/>
      <c r="I90" s="6" t="n"/>
      <c r="J90" s="8">
        <f>IF(H90="","",IF(I90="Oui",H90*2,H90))</f>
        <v/>
      </c>
      <c r="K90" s="9" t="n"/>
      <c r="L90" s="9" t="n"/>
      <c r="M90" s="10">
        <f>IF(G90="","",IFERROR(VLOOKUP(G90,'Paramètres'!$A$8:$D$14,4,TRUE),0))</f>
        <v/>
      </c>
      <c r="N90" s="10">
        <f>IF(OR(J90="",M90=""),"",J90*M90)</f>
        <v/>
      </c>
      <c r="O90" s="10">
        <f>IF(AND(K90="",L90=""),"",K90+L90)</f>
        <v/>
      </c>
      <c r="P90" s="10">
        <f>IF(AND(N90="",O90=""),"",N90+O90)</f>
        <v/>
      </c>
      <c r="Q90" s="6" t="n"/>
      <c r="R90" s="5" t="n"/>
    </row>
    <row r="91">
      <c r="A91" s="4" t="n"/>
      <c r="B91" s="5" t="n"/>
      <c r="C91" s="5" t="n"/>
      <c r="D91" s="5" t="n"/>
      <c r="E91" s="5" t="n"/>
      <c r="F91" s="5" t="n"/>
      <c r="G91" s="6" t="n"/>
      <c r="H91" s="7" t="n"/>
      <c r="I91" s="6" t="n"/>
      <c r="J91" s="11">
        <f>IF(H91="","",IF(I91="Oui",H91*2,H91))</f>
        <v/>
      </c>
      <c r="K91" s="9" t="n"/>
      <c r="L91" s="9" t="n"/>
      <c r="M91" s="12">
        <f>IF(G91="","",IFERROR(VLOOKUP(G91,'Paramètres'!$A$8:$D$14,4,TRUE),0))</f>
        <v/>
      </c>
      <c r="N91" s="12">
        <f>IF(OR(J91="",M91=""),"",J91*M91)</f>
        <v/>
      </c>
      <c r="O91" s="12">
        <f>IF(AND(K91="",L91=""),"",K91+L91)</f>
        <v/>
      </c>
      <c r="P91" s="12">
        <f>IF(AND(N91="",O91=""),"",N91+O91)</f>
        <v/>
      </c>
      <c r="Q91" s="6" t="n"/>
      <c r="R91" s="5" t="n"/>
    </row>
    <row r="92">
      <c r="A92" s="4" t="n"/>
      <c r="B92" s="5" t="n"/>
      <c r="C92" s="5" t="n"/>
      <c r="D92" s="5" t="n"/>
      <c r="E92" s="5" t="n"/>
      <c r="F92" s="5" t="n"/>
      <c r="G92" s="6" t="n"/>
      <c r="H92" s="7" t="n"/>
      <c r="I92" s="6" t="n"/>
      <c r="J92" s="8">
        <f>IF(H92="","",IF(I92="Oui",H92*2,H92))</f>
        <v/>
      </c>
      <c r="K92" s="9" t="n"/>
      <c r="L92" s="9" t="n"/>
      <c r="M92" s="10">
        <f>IF(G92="","",IFERROR(VLOOKUP(G92,'Paramètres'!$A$8:$D$14,4,TRUE),0))</f>
        <v/>
      </c>
      <c r="N92" s="10">
        <f>IF(OR(J92="",M92=""),"",J92*M92)</f>
        <v/>
      </c>
      <c r="O92" s="10">
        <f>IF(AND(K92="",L92=""),"",K92+L92)</f>
        <v/>
      </c>
      <c r="P92" s="10">
        <f>IF(AND(N92="",O92=""),"",N92+O92)</f>
        <v/>
      </c>
      <c r="Q92" s="6" t="n"/>
      <c r="R92" s="5" t="n"/>
    </row>
    <row r="93">
      <c r="A93" s="4" t="n"/>
      <c r="B93" s="5" t="n"/>
      <c r="C93" s="5" t="n"/>
      <c r="D93" s="5" t="n"/>
      <c r="E93" s="5" t="n"/>
      <c r="F93" s="5" t="n"/>
      <c r="G93" s="6" t="n"/>
      <c r="H93" s="7" t="n"/>
      <c r="I93" s="6" t="n"/>
      <c r="J93" s="11">
        <f>IF(H93="","",IF(I93="Oui",H93*2,H93))</f>
        <v/>
      </c>
      <c r="K93" s="9" t="n"/>
      <c r="L93" s="9" t="n"/>
      <c r="M93" s="12">
        <f>IF(G93="","",IFERROR(VLOOKUP(G93,'Paramètres'!$A$8:$D$14,4,TRUE),0))</f>
        <v/>
      </c>
      <c r="N93" s="12">
        <f>IF(OR(J93="",M93=""),"",J93*M93)</f>
        <v/>
      </c>
      <c r="O93" s="12">
        <f>IF(AND(K93="",L93=""),"",K93+L93)</f>
        <v/>
      </c>
      <c r="P93" s="12">
        <f>IF(AND(N93="",O93=""),"",N93+O93)</f>
        <v/>
      </c>
      <c r="Q93" s="6" t="n"/>
      <c r="R93" s="5" t="n"/>
    </row>
    <row r="94">
      <c r="A94" s="4" t="n"/>
      <c r="B94" s="5" t="n"/>
      <c r="C94" s="5" t="n"/>
      <c r="D94" s="5" t="n"/>
      <c r="E94" s="5" t="n"/>
      <c r="F94" s="5" t="n"/>
      <c r="G94" s="6" t="n"/>
      <c r="H94" s="7" t="n"/>
      <c r="I94" s="6" t="n"/>
      <c r="J94" s="8">
        <f>IF(H94="","",IF(I94="Oui",H94*2,H94))</f>
        <v/>
      </c>
      <c r="K94" s="9" t="n"/>
      <c r="L94" s="9" t="n"/>
      <c r="M94" s="10">
        <f>IF(G94="","",IFERROR(VLOOKUP(G94,'Paramètres'!$A$8:$D$14,4,TRUE),0))</f>
        <v/>
      </c>
      <c r="N94" s="10">
        <f>IF(OR(J94="",M94=""),"",J94*M94)</f>
        <v/>
      </c>
      <c r="O94" s="10">
        <f>IF(AND(K94="",L94=""),"",K94+L94)</f>
        <v/>
      </c>
      <c r="P94" s="10">
        <f>IF(AND(N94="",O94=""),"",N94+O94)</f>
        <v/>
      </c>
      <c r="Q94" s="6" t="n"/>
      <c r="R94" s="5" t="n"/>
    </row>
    <row r="95">
      <c r="A95" s="4" t="n"/>
      <c r="B95" s="5" t="n"/>
      <c r="C95" s="5" t="n"/>
      <c r="D95" s="5" t="n"/>
      <c r="E95" s="5" t="n"/>
      <c r="F95" s="5" t="n"/>
      <c r="G95" s="6" t="n"/>
      <c r="H95" s="7" t="n"/>
      <c r="I95" s="6" t="n"/>
      <c r="J95" s="11">
        <f>IF(H95="","",IF(I95="Oui",H95*2,H95))</f>
        <v/>
      </c>
      <c r="K95" s="9" t="n"/>
      <c r="L95" s="9" t="n"/>
      <c r="M95" s="12">
        <f>IF(G95="","",IFERROR(VLOOKUP(G95,'Paramètres'!$A$8:$D$14,4,TRUE),0))</f>
        <v/>
      </c>
      <c r="N95" s="12">
        <f>IF(OR(J95="",M95=""),"",J95*M95)</f>
        <v/>
      </c>
      <c r="O95" s="12">
        <f>IF(AND(K95="",L95=""),"",K95+L95)</f>
        <v/>
      </c>
      <c r="P95" s="12">
        <f>IF(AND(N95="",O95=""),"",N95+O95)</f>
        <v/>
      </c>
      <c r="Q95" s="6" t="n"/>
      <c r="R95" s="5" t="n"/>
    </row>
    <row r="96">
      <c r="A96" s="4" t="n"/>
      <c r="B96" s="5" t="n"/>
      <c r="C96" s="5" t="n"/>
      <c r="D96" s="5" t="n"/>
      <c r="E96" s="5" t="n"/>
      <c r="F96" s="5" t="n"/>
      <c r="G96" s="6" t="n"/>
      <c r="H96" s="7" t="n"/>
      <c r="I96" s="6" t="n"/>
      <c r="J96" s="8">
        <f>IF(H96="","",IF(I96="Oui",H96*2,H96))</f>
        <v/>
      </c>
      <c r="K96" s="9" t="n"/>
      <c r="L96" s="9" t="n"/>
      <c r="M96" s="10">
        <f>IF(G96="","",IFERROR(VLOOKUP(G96,'Paramètres'!$A$8:$D$14,4,TRUE),0))</f>
        <v/>
      </c>
      <c r="N96" s="10">
        <f>IF(OR(J96="",M96=""),"",J96*M96)</f>
        <v/>
      </c>
      <c r="O96" s="10">
        <f>IF(AND(K96="",L96=""),"",K96+L96)</f>
        <v/>
      </c>
      <c r="P96" s="10">
        <f>IF(AND(N96="",O96=""),"",N96+O96)</f>
        <v/>
      </c>
      <c r="Q96" s="6" t="n"/>
      <c r="R96" s="5" t="n"/>
    </row>
    <row r="97">
      <c r="A97" s="4" t="n"/>
      <c r="B97" s="5" t="n"/>
      <c r="C97" s="5" t="n"/>
      <c r="D97" s="5" t="n"/>
      <c r="E97" s="5" t="n"/>
      <c r="F97" s="5" t="n"/>
      <c r="G97" s="6" t="n"/>
      <c r="H97" s="7" t="n"/>
      <c r="I97" s="6" t="n"/>
      <c r="J97" s="11">
        <f>IF(H97="","",IF(I97="Oui",H97*2,H97))</f>
        <v/>
      </c>
      <c r="K97" s="9" t="n"/>
      <c r="L97" s="9" t="n"/>
      <c r="M97" s="12">
        <f>IF(G97="","",IFERROR(VLOOKUP(G97,'Paramètres'!$A$8:$D$14,4,TRUE),0))</f>
        <v/>
      </c>
      <c r="N97" s="12">
        <f>IF(OR(J97="",M97=""),"",J97*M97)</f>
        <v/>
      </c>
      <c r="O97" s="12">
        <f>IF(AND(K97="",L97=""),"",K97+L97)</f>
        <v/>
      </c>
      <c r="P97" s="12">
        <f>IF(AND(N97="",O97=""),"",N97+O97)</f>
        <v/>
      </c>
      <c r="Q97" s="6" t="n"/>
      <c r="R97" s="5" t="n"/>
    </row>
    <row r="98">
      <c r="A98" s="4" t="n"/>
      <c r="B98" s="5" t="n"/>
      <c r="C98" s="5" t="n"/>
      <c r="D98" s="5" t="n"/>
      <c r="E98" s="5" t="n"/>
      <c r="F98" s="5" t="n"/>
      <c r="G98" s="6" t="n"/>
      <c r="H98" s="7" t="n"/>
      <c r="I98" s="6" t="n"/>
      <c r="J98" s="8">
        <f>IF(H98="","",IF(I98="Oui",H98*2,H98))</f>
        <v/>
      </c>
      <c r="K98" s="9" t="n"/>
      <c r="L98" s="9" t="n"/>
      <c r="M98" s="10">
        <f>IF(G98="","",IFERROR(VLOOKUP(G98,'Paramètres'!$A$8:$D$14,4,TRUE),0))</f>
        <v/>
      </c>
      <c r="N98" s="10">
        <f>IF(OR(J98="",M98=""),"",J98*M98)</f>
        <v/>
      </c>
      <c r="O98" s="10">
        <f>IF(AND(K98="",L98=""),"",K98+L98)</f>
        <v/>
      </c>
      <c r="P98" s="10">
        <f>IF(AND(N98="",O98=""),"",N98+O98)</f>
        <v/>
      </c>
      <c r="Q98" s="6" t="n"/>
      <c r="R98" s="5" t="n"/>
    </row>
    <row r="99">
      <c r="A99" s="4" t="n"/>
      <c r="B99" s="5" t="n"/>
      <c r="C99" s="5" t="n"/>
      <c r="D99" s="5" t="n"/>
      <c r="E99" s="5" t="n"/>
      <c r="F99" s="5" t="n"/>
      <c r="G99" s="6" t="n"/>
      <c r="H99" s="7" t="n"/>
      <c r="I99" s="6" t="n"/>
      <c r="J99" s="11">
        <f>IF(H99="","",IF(I99="Oui",H99*2,H99))</f>
        <v/>
      </c>
      <c r="K99" s="9" t="n"/>
      <c r="L99" s="9" t="n"/>
      <c r="M99" s="12">
        <f>IF(G99="","",IFERROR(VLOOKUP(G99,'Paramètres'!$A$8:$D$14,4,TRUE),0))</f>
        <v/>
      </c>
      <c r="N99" s="12">
        <f>IF(OR(J99="",M99=""),"",J99*M99)</f>
        <v/>
      </c>
      <c r="O99" s="12">
        <f>IF(AND(K99="",L99=""),"",K99+L99)</f>
        <v/>
      </c>
      <c r="P99" s="12">
        <f>IF(AND(N99="",O99=""),"",N99+O99)</f>
        <v/>
      </c>
      <c r="Q99" s="6" t="n"/>
      <c r="R99" s="5" t="n"/>
    </row>
    <row r="100">
      <c r="A100" s="4" t="n"/>
      <c r="B100" s="5" t="n"/>
      <c r="C100" s="5" t="n"/>
      <c r="D100" s="5" t="n"/>
      <c r="E100" s="5" t="n"/>
      <c r="F100" s="5" t="n"/>
      <c r="G100" s="6" t="n"/>
      <c r="H100" s="7" t="n"/>
      <c r="I100" s="6" t="n"/>
      <c r="J100" s="8">
        <f>IF(H100="","",IF(I100="Oui",H100*2,H100))</f>
        <v/>
      </c>
      <c r="K100" s="9" t="n"/>
      <c r="L100" s="9" t="n"/>
      <c r="M100" s="10">
        <f>IF(G100="","",IFERROR(VLOOKUP(G100,'Paramètres'!$A$8:$D$14,4,TRUE),0))</f>
        <v/>
      </c>
      <c r="N100" s="10">
        <f>IF(OR(J100="",M100=""),"",J100*M100)</f>
        <v/>
      </c>
      <c r="O100" s="10">
        <f>IF(AND(K100="",L100=""),"",K100+L100)</f>
        <v/>
      </c>
      <c r="P100" s="10">
        <f>IF(AND(N100="",O100=""),"",N100+O100)</f>
        <v/>
      </c>
      <c r="Q100" s="6" t="n"/>
      <c r="R100" s="5" t="n"/>
    </row>
    <row r="101">
      <c r="A101" s="4" t="n"/>
      <c r="B101" s="5" t="n"/>
      <c r="C101" s="5" t="n"/>
      <c r="D101" s="5" t="n"/>
      <c r="E101" s="5" t="n"/>
      <c r="F101" s="5" t="n"/>
      <c r="G101" s="6" t="n"/>
      <c r="H101" s="7" t="n"/>
      <c r="I101" s="6" t="n"/>
      <c r="J101" s="11">
        <f>IF(H101="","",IF(I101="Oui",H101*2,H101))</f>
        <v/>
      </c>
      <c r="K101" s="9" t="n"/>
      <c r="L101" s="9" t="n"/>
      <c r="M101" s="12">
        <f>IF(G101="","",IFERROR(VLOOKUP(G101,'Paramètres'!$A$8:$D$14,4,TRUE),0))</f>
        <v/>
      </c>
      <c r="N101" s="12">
        <f>IF(OR(J101="",M101=""),"",J101*M101)</f>
        <v/>
      </c>
      <c r="O101" s="12">
        <f>IF(AND(K101="",L101=""),"",K101+L101)</f>
        <v/>
      </c>
      <c r="P101" s="12">
        <f>IF(AND(N101="",O101=""),"",N101+O101)</f>
        <v/>
      </c>
      <c r="Q101" s="6" t="n"/>
      <c r="R101" s="5" t="n"/>
    </row>
    <row r="102">
      <c r="A102" s="4" t="n"/>
      <c r="B102" s="5" t="n"/>
      <c r="C102" s="5" t="n"/>
      <c r="D102" s="5" t="n"/>
      <c r="E102" s="5" t="n"/>
      <c r="F102" s="5" t="n"/>
      <c r="G102" s="6" t="n"/>
      <c r="H102" s="7" t="n"/>
      <c r="I102" s="6" t="n"/>
      <c r="J102" s="8">
        <f>IF(H102="","",IF(I102="Oui",H102*2,H102))</f>
        <v/>
      </c>
      <c r="K102" s="9" t="n"/>
      <c r="L102" s="9" t="n"/>
      <c r="M102" s="10">
        <f>IF(G102="","",IFERROR(VLOOKUP(G102,'Paramètres'!$A$8:$D$14,4,TRUE),0))</f>
        <v/>
      </c>
      <c r="N102" s="10">
        <f>IF(OR(J102="",M102=""),"",J102*M102)</f>
        <v/>
      </c>
      <c r="O102" s="10">
        <f>IF(AND(K102="",L102=""),"",K102+L102)</f>
        <v/>
      </c>
      <c r="P102" s="10">
        <f>IF(AND(N102="",O102=""),"",N102+O102)</f>
        <v/>
      </c>
      <c r="Q102" s="6" t="n"/>
      <c r="R102" s="5" t="n"/>
    </row>
    <row r="103">
      <c r="A103" s="4" t="n"/>
      <c r="B103" s="5" t="n"/>
      <c r="C103" s="5" t="n"/>
      <c r="D103" s="5" t="n"/>
      <c r="E103" s="5" t="n"/>
      <c r="F103" s="5" t="n"/>
      <c r="G103" s="6" t="n"/>
      <c r="H103" s="7" t="n"/>
      <c r="I103" s="6" t="n"/>
      <c r="J103" s="11">
        <f>IF(H103="","",IF(I103="Oui",H103*2,H103))</f>
        <v/>
      </c>
      <c r="K103" s="9" t="n"/>
      <c r="L103" s="9" t="n"/>
      <c r="M103" s="12">
        <f>IF(G103="","",IFERROR(VLOOKUP(G103,'Paramètres'!$A$8:$D$14,4,TRUE),0))</f>
        <v/>
      </c>
      <c r="N103" s="12">
        <f>IF(OR(J103="",M103=""),"",J103*M103)</f>
        <v/>
      </c>
      <c r="O103" s="12">
        <f>IF(AND(K103="",L103=""),"",K103+L103)</f>
        <v/>
      </c>
      <c r="P103" s="12">
        <f>IF(AND(N103="",O103=""),"",N103+O103)</f>
        <v/>
      </c>
      <c r="Q103" s="6" t="n"/>
      <c r="R103" s="5" t="n"/>
    </row>
  </sheetData>
  <autoFilter ref="A3:R103"/>
  <mergeCells count="2">
    <mergeCell ref="A1:R1"/>
    <mergeCell ref="A2:R2"/>
  </mergeCells>
  <conditionalFormatting sqref="Q4:Q103">
    <cfRule type="expression" priority="1" dxfId="0" stopIfTrue="1">
      <formula>Q4="Remboursé"</formula>
    </cfRule>
    <cfRule type="expression" priority="2" dxfId="0" stopIfTrue="1">
      <formula>Q4="Validé"</formula>
    </cfRule>
    <cfRule type="expression" priority="3" dxfId="1" stopIfTrue="1">
      <formula>Q4="Refusé"</formula>
    </cfRule>
    <cfRule type="expression" priority="4" dxfId="2" stopIfTrue="1">
      <formula>Q4="À valider"</formula>
    </cfRule>
  </conditionalFormatting>
  <dataValidations count="7">
    <dataValidation sqref="C4:D103" showErrorMessage="1" showInputMessage="1" allowBlank="1" type="list">
      <formula1>'Paramètres'!$H$8:$H$27</formula1>
    </dataValidation>
    <dataValidation sqref="F4:F103" showErrorMessage="1" showInputMessage="1" allowBlank="1" type="list">
      <formula1>'Paramètres'!$I$8:$I$10</formula1>
    </dataValidation>
    <dataValidation sqref="G4:G103" showErrorMessage="1" showInputMessage="1" allowBlank="1" type="list">
      <formula1>"1,2,3,4,5,6,7,8,9,10"</formula1>
    </dataValidation>
    <dataValidation sqref="I4:I103" showErrorMessage="1" showInputMessage="1" allowBlank="1" type="list">
      <formula1>"Oui,Non"</formula1>
    </dataValidation>
    <dataValidation sqref="Q4:Q103" showErrorMessage="1" showInputMessage="1" allowBlank="1" type="list">
      <formula1>'Paramètres'!$K$8:$K$11</formula1>
    </dataValidation>
    <dataValidation sqref="H4:H103" showErrorMessage="1" showInputMessage="1" allowBlank="1" type="decimal" operator="between">
      <formula1>0</formula1>
      <formula2>10000</formula2>
    </dataValidation>
    <dataValidation sqref="K4:L103" showErrorMessage="1" showInputMessage="1" allowBlank="1" type="decimal" operator="between">
      <formula1>0</formula1>
      <formula2>10000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5" customWidth="1" min="3" max="3"/>
    <col width="17" customWidth="1" min="4" max="4"/>
    <col width="4" customWidth="1" min="5" max="5"/>
    <col width="31" customWidth="1" min="6" max="6"/>
    <col width="22" customWidth="1" min="7" max="7"/>
    <col width="22" customWidth="1" min="8" max="8"/>
    <col width="20" customWidth="1" min="9" max="9"/>
    <col width="18" customWidth="1" min="10" max="10"/>
    <col width="18" customWidth="1" min="11" max="11"/>
  </cols>
  <sheetData>
    <row r="1" ht="28" customHeight="1">
      <c r="A1" s="1" t="inlineStr">
        <is>
          <t>Paramètres et contrôles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5" t="n"/>
    </row>
    <row r="2">
      <c r="F2" s="13" t="inlineStr">
        <is>
          <t>Nom de l’entreprise</t>
        </is>
      </c>
      <c r="G2" s="5" t="inlineStr">
        <is>
          <t>Exemple Conseil SAS</t>
        </is>
      </c>
    </row>
    <row r="3">
      <c r="F3" s="13" t="inlineStr">
        <is>
          <t>SIRET</t>
        </is>
      </c>
      <c r="G3" s="5" t="inlineStr">
        <is>
          <t>123 456 789 00012</t>
        </is>
      </c>
    </row>
    <row r="4">
      <c r="F4" s="13" t="inlineStr">
        <is>
          <t>Adresse</t>
        </is>
      </c>
      <c r="G4" s="5" t="inlineStr">
        <is>
          <t>18 avenue des Entreprises, 75012 Paris</t>
        </is>
      </c>
    </row>
    <row r="5">
      <c r="F5" s="13" t="inlineStr">
        <is>
          <t>Exercice</t>
        </is>
      </c>
      <c r="G5" s="5" t="n">
        <v>2026</v>
      </c>
    </row>
    <row r="6">
      <c r="F6" s="13" t="inlineStr">
        <is>
          <t>Devise</t>
        </is>
      </c>
      <c r="G6" s="36" t="inlineStr">
        <is>
          <t>EUR</t>
        </is>
      </c>
    </row>
    <row r="7">
      <c r="A7" s="3" t="inlineStr">
        <is>
          <t>Puissance fiscale maximale</t>
        </is>
      </c>
      <c r="B7" s="3" t="inlineStr">
        <is>
          <t>Type de véhicule</t>
        </is>
      </c>
      <c r="C7" s="3" t="inlineStr">
        <is>
          <t>Kilométrage annuel maximal</t>
        </is>
      </c>
      <c r="D7" s="3" t="inlineStr">
        <is>
          <t>Taux €/km</t>
        </is>
      </c>
      <c r="F7" s="13" t="inlineStr">
        <is>
          <t>Taux de TVA indicatif</t>
        </is>
      </c>
      <c r="G7" s="5" t="n">
        <v>0.2</v>
      </c>
      <c r="H7" s="3" t="inlineStr">
        <is>
          <t>Villes proposées</t>
        </is>
      </c>
      <c r="I7" s="3" t="inlineStr">
        <is>
          <t>Types de véhicule</t>
        </is>
      </c>
      <c r="J7" s="3" t="inlineStr">
        <is>
          <t>Aller-retour ?</t>
        </is>
      </c>
      <c r="K7" s="3" t="inlineStr">
        <is>
          <t>Statuts</t>
        </is>
      </c>
    </row>
    <row r="8">
      <c r="A8" s="7" t="n">
        <v>1</v>
      </c>
      <c r="B8" s="6" t="inlineStr">
        <is>
          <t>Cyclomoteur</t>
        </is>
      </c>
      <c r="C8" s="7" t="n">
        <v>5000</v>
      </c>
      <c r="D8" s="9" t="n">
        <v>0.32</v>
      </c>
      <c r="F8" s="13" t="inlineStr">
        <is>
          <t>Date de mise à jour du barème</t>
        </is>
      </c>
      <c r="G8" s="15" t="n">
        <v>46023</v>
      </c>
      <c r="H8" s="5" t="inlineStr">
        <is>
          <t>Paris</t>
        </is>
      </c>
      <c r="I8" s="5" t="inlineStr">
        <is>
          <t>Voiture</t>
        </is>
      </c>
      <c r="J8" s="5" t="inlineStr">
        <is>
          <t>Oui</t>
        </is>
      </c>
      <c r="K8" s="5" t="inlineStr">
        <is>
          <t>À valider</t>
        </is>
      </c>
    </row>
    <row r="9">
      <c r="A9" s="7" t="n">
        <v>3</v>
      </c>
      <c r="B9" s="6" t="inlineStr">
        <is>
          <t>Voiture</t>
        </is>
      </c>
      <c r="C9" s="7" t="n">
        <v>5000</v>
      </c>
      <c r="D9" s="9" t="n">
        <v>0.5</v>
      </c>
      <c r="H9" s="5" t="inlineStr">
        <is>
          <t>Lyon</t>
        </is>
      </c>
      <c r="I9" s="5" t="inlineStr">
        <is>
          <t>Moto</t>
        </is>
      </c>
      <c r="J9" s="5" t="inlineStr">
        <is>
          <t>Non</t>
        </is>
      </c>
      <c r="K9" s="5" t="inlineStr">
        <is>
          <t>Validé</t>
        </is>
      </c>
    </row>
    <row r="10">
      <c r="A10" s="7" t="n">
        <v>4</v>
      </c>
      <c r="B10" s="6" t="inlineStr">
        <is>
          <t>Voiture</t>
        </is>
      </c>
      <c r="C10" s="7" t="n">
        <v>20000</v>
      </c>
      <c r="D10" s="9" t="n">
        <v>0.58</v>
      </c>
      <c r="F10" s="16" t="inlineStr">
        <is>
          <t>Indicateurs de contrôle</t>
        </is>
      </c>
      <c r="G10" s="17" t="n"/>
      <c r="H10" s="5" t="inlineStr">
        <is>
          <t>Marseille</t>
        </is>
      </c>
      <c r="I10" s="5" t="inlineStr">
        <is>
          <t>Cyclomoteur</t>
        </is>
      </c>
      <c r="K10" s="5" t="inlineStr">
        <is>
          <t>Remboursé</t>
        </is>
      </c>
    </row>
    <row r="11">
      <c r="A11" s="7" t="n">
        <v>7</v>
      </c>
      <c r="B11" s="6" t="inlineStr">
        <is>
          <t>Voiture</t>
        </is>
      </c>
      <c r="C11" s="7" t="n">
        <v>999999</v>
      </c>
      <c r="D11" s="9" t="n">
        <v>0.65</v>
      </c>
      <c r="F11" s="13" t="inlineStr">
        <is>
          <t>Nombre de déplacements</t>
        </is>
      </c>
      <c r="G11" s="18">
        <f>COUNTIF('Saisie déplacements'!$Q$4:$Q$103,"&lt;&gt;")</f>
        <v/>
      </c>
      <c r="H11" s="5" t="inlineStr">
        <is>
          <t>Toulouse</t>
        </is>
      </c>
      <c r="K11" s="5" t="inlineStr">
        <is>
          <t>Refusé</t>
        </is>
      </c>
    </row>
    <row r="12">
      <c r="A12" s="7" t="n">
        <v>8</v>
      </c>
      <c r="B12" s="6" t="inlineStr">
        <is>
          <t>Moto</t>
        </is>
      </c>
      <c r="C12" s="7" t="n">
        <v>999999</v>
      </c>
      <c r="D12" s="9" t="n">
        <v>0.42</v>
      </c>
      <c r="F12" s="13" t="inlineStr">
        <is>
          <t>Nombre de déplacements validés</t>
        </is>
      </c>
      <c r="G12" s="18">
        <f>COUNTIF('Saisie déplacements'!$Q$4:$Q$103,"Validé")</f>
        <v/>
      </c>
      <c r="H12" s="5" t="inlineStr">
        <is>
          <t>Bordeaux</t>
        </is>
      </c>
    </row>
    <row r="13">
      <c r="A13" s="7" t="n"/>
      <c r="B13" s="6" t="n"/>
      <c r="C13" s="7" t="n"/>
      <c r="D13" s="9" t="n"/>
      <c r="F13" s="13" t="inlineStr">
        <is>
          <t>Total des kilomètres</t>
        </is>
      </c>
      <c r="G13" s="19">
        <f>SUM('Saisie déplacements'!$J$4:$J$103)</f>
        <v/>
      </c>
      <c r="H13" s="5" t="inlineStr">
        <is>
          <t>Lille</t>
        </is>
      </c>
    </row>
    <row r="14">
      <c r="A14" s="7" t="n"/>
      <c r="B14" s="6" t="n"/>
      <c r="C14" s="7" t="n"/>
      <c r="D14" s="9" t="n"/>
      <c r="F14" s="13" t="inlineStr">
        <is>
          <t>Total remboursable</t>
        </is>
      </c>
      <c r="G14" s="20">
        <f>SUM('Saisie déplacements'!$P$4:$P$103)</f>
        <v/>
      </c>
      <c r="H14" s="5" t="inlineStr">
        <is>
          <t>Nantes</t>
        </is>
      </c>
    </row>
    <row r="15">
      <c r="F15" s="13" t="inlineStr">
        <is>
          <t>Moyenne par déplacement</t>
        </is>
      </c>
      <c r="G15" s="20">
        <f>IFERROR(AVERAGE('Saisie déplacements'!$P$4:$P$103),0)</f>
        <v/>
      </c>
      <c r="H15" s="5" t="inlineStr">
        <is>
          <t>Strasbourg</t>
        </is>
      </c>
    </row>
    <row r="16" ht="34" customHeight="1">
      <c r="A16" s="2" t="inlineStr">
        <is>
          <t>Paramètre à vérifier : les taux affichés sont des exemples modifiables et doivent être validés selon le barème fiscal officiel applicable.</t>
        </is>
      </c>
      <c r="F16" s="13" t="inlineStr">
        <is>
          <t>Taux de déplacements remboursés</t>
        </is>
      </c>
      <c r="G16" s="37">
        <f>IFERROR(COUNTIF('Saisie déplacements'!$Q$4:$Q$103,"Remboursé")/COUNTIF('Saisie déplacements'!$Q$4:$Q$103,"&lt;&gt;"),0)</f>
        <v/>
      </c>
      <c r="H16" s="5" t="inlineStr">
        <is>
          <t>Rennes</t>
        </is>
      </c>
    </row>
    <row r="17" ht="34" customHeight="1">
      <c r="A17" s="2" t="inlineStr">
        <is>
          <t>Les règles fiscales, plafonds et barèmes doivent être validés avec l’URSSAF, l’administration fiscale ou l’expert-comptable.</t>
        </is>
      </c>
      <c r="H17" s="5" t="inlineStr">
        <is>
          <t>Montpellier</t>
        </is>
      </c>
    </row>
    <row r="18">
      <c r="H18" s="5" t="inlineStr">
        <is>
          <t>Versailles</t>
        </is>
      </c>
    </row>
    <row r="19">
      <c r="H19" s="5" t="inlineStr">
        <is>
          <t>Grenoble</t>
        </is>
      </c>
    </row>
    <row r="20">
      <c r="H20" s="5" t="inlineStr">
        <is>
          <t>Aix-en-Provence</t>
        </is>
      </c>
    </row>
    <row r="21">
      <c r="H21" s="5" t="inlineStr">
        <is>
          <t>Montauban</t>
        </is>
      </c>
    </row>
    <row r="22">
      <c r="H22" s="5" t="inlineStr">
        <is>
          <t>Arcachon</t>
        </is>
      </c>
    </row>
    <row r="23">
      <c r="H23" s="5" t="inlineStr">
        <is>
          <t>Arras</t>
        </is>
      </c>
    </row>
    <row r="24">
      <c r="H24" s="5" t="inlineStr">
        <is>
          <t>Angers</t>
        </is>
      </c>
    </row>
    <row r="25">
      <c r="H25" s="5" t="inlineStr">
        <is>
          <t>Colmar</t>
        </is>
      </c>
    </row>
    <row r="26">
      <c r="H26" s="5" t="inlineStr">
        <is>
          <t>Saint-Malo</t>
        </is>
      </c>
    </row>
    <row r="27">
      <c r="H27" s="5" t="inlineStr">
        <is>
          <t>Nice</t>
        </is>
      </c>
    </row>
  </sheetData>
  <mergeCells count="1"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4" customWidth="1" min="3" max="3"/>
    <col width="18" customWidth="1" min="4" max="4"/>
    <col width="18" customWidth="1" min="5" max="5"/>
    <col width="4" customWidth="1" min="6" max="6"/>
    <col width="14" customWidth="1" min="7" max="7"/>
    <col width="19" customWidth="1" min="8" max="8"/>
  </cols>
  <sheetData>
    <row r="1" ht="28" customHeight="1">
      <c r="A1" s="1" t="inlineStr">
        <is>
          <t>Tableau de bord des frais kilométriques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5" t="n"/>
    </row>
    <row r="2"/>
    <row r="3">
      <c r="A3" s="3" t="inlineStr">
        <is>
          <t>Indicateur</t>
        </is>
      </c>
      <c r="B3" s="3" t="inlineStr">
        <is>
          <t>Valeur</t>
        </is>
      </c>
    </row>
    <row r="4">
      <c r="A4" s="13" t="inlineStr">
        <is>
          <t>Total des déplacements</t>
        </is>
      </c>
      <c r="B4" s="18">
        <f>COUNTIF('Saisie déplacements'!$Q$4:$Q$103,"&lt;&gt;")</f>
        <v/>
      </c>
    </row>
    <row r="5">
      <c r="A5" s="13" t="inlineStr">
        <is>
          <t>Kilométrage total</t>
        </is>
      </c>
      <c r="B5" s="19">
        <f>SUM('Saisie déplacements'!$J$4:$J$103)</f>
        <v/>
      </c>
    </row>
    <row r="6">
      <c r="A6" s="13" t="inlineStr">
        <is>
          <t>Total des indemnités kilométriques</t>
        </is>
      </c>
      <c r="B6" s="20">
        <f>SUM('Saisie déplacements'!$N$4:$N$103)</f>
        <v/>
      </c>
    </row>
    <row r="7">
      <c r="A7" s="13" t="inlineStr">
        <is>
          <t>Total des péages et parkings</t>
        </is>
      </c>
      <c r="B7" s="20">
        <f>SUM('Saisie déplacements'!$K$4:$K$103,'Saisie déplacements'!$L$4:$L$103)</f>
        <v/>
      </c>
    </row>
    <row r="8">
      <c r="A8" s="13" t="inlineStr">
        <is>
          <t>Total remboursable</t>
        </is>
      </c>
      <c r="B8" s="20">
        <f>SUM('Saisie déplacements'!$P$4:$P$103)</f>
        <v/>
      </c>
    </row>
    <row r="9">
      <c r="A9" s="13" t="inlineStr">
        <is>
          <t>Montant moyen par déplacement</t>
        </is>
      </c>
      <c r="B9" s="20">
        <f>IFERROR(AVERAGE('Saisie déplacements'!$P$4:$P$103),0)</f>
        <v/>
      </c>
    </row>
    <row r="10">
      <c r="A10" s="13" t="inlineStr">
        <is>
          <t>Dossiers à valider</t>
        </is>
      </c>
      <c r="B10" s="18">
        <f>COUNTIF('Saisie déplacements'!$Q$4:$Q$103,"À valider")</f>
        <v/>
      </c>
    </row>
    <row r="11">
      <c r="A11" s="13" t="inlineStr">
        <is>
          <t>Pourcentage de dossiers remboursés</t>
        </is>
      </c>
      <c r="B11" s="37">
        <f>IFERROR(COUNTIF('Saisie déplacements'!$Q$4:$Q$103,"Remboursé")/COUNTIF('Saisie déplacements'!$Q$4:$Q$103,"&lt;&gt;"),0)</f>
        <v/>
      </c>
    </row>
    <row r="12"/>
    <row r="13"/>
    <row r="14"/>
    <row r="15">
      <c r="A15" s="3" t="inlineStr">
        <is>
          <t>Collaborateur</t>
        </is>
      </c>
      <c r="B15" s="3" t="inlineStr">
        <is>
          <t>Total remboursable (€)</t>
        </is>
      </c>
      <c r="D15" s="3" t="inlineStr">
        <is>
          <t>Statut</t>
        </is>
      </c>
      <c r="E15" s="3" t="inlineStr">
        <is>
          <t>Nombre de dossiers</t>
        </is>
      </c>
      <c r="G15" s="3" t="inlineStr">
        <is>
          <t>Mois</t>
        </is>
      </c>
      <c r="H15" s="3" t="inlineStr">
        <is>
          <t>Kilomètres totaux</t>
        </is>
      </c>
    </row>
    <row r="16">
      <c r="A16" s="22" t="inlineStr">
        <is>
          <t>Camille</t>
        </is>
      </c>
      <c r="B16" s="23">
        <f>SUMIF('Saisie déplacements'!$B$4:$B$103,A16,'Saisie déplacements'!$P$4:$P$103)</f>
        <v/>
      </c>
      <c r="D16" s="24" t="inlineStr">
        <is>
          <t>À valider</t>
        </is>
      </c>
      <c r="E16" s="24">
        <f>COUNTIF('Saisie déplacements'!$Q$4:$Q$103,D16)</f>
        <v/>
      </c>
      <c r="G16" s="38" t="n">
        <v>46023</v>
      </c>
      <c r="H16" s="26">
        <f>SUMIFS('Saisie déplacements'!$J$4:$J$103,'Saisie déplacements'!$A$4:$A$103,"&gt;="&amp;G16,'Saisie déplacements'!$A$4:$A$103,"&lt;"&amp;G17)</f>
        <v/>
      </c>
    </row>
    <row r="17">
      <c r="A17" s="27" t="inlineStr">
        <is>
          <t>Julien</t>
        </is>
      </c>
      <c r="B17" s="28">
        <f>SUMIF('Saisie déplacements'!$B$4:$B$103,A17,'Saisie déplacements'!$P$4:$P$103)</f>
        <v/>
      </c>
      <c r="D17" s="29" t="inlineStr">
        <is>
          <t>Validé</t>
        </is>
      </c>
      <c r="E17" s="29">
        <f>COUNTIF('Saisie déplacements'!$Q$4:$Q$103,D17)</f>
        <v/>
      </c>
      <c r="G17" s="39" t="n">
        <v>46054</v>
      </c>
      <c r="H17" s="31">
        <f>SUMIFS('Saisie déplacements'!$J$4:$J$103,'Saisie déplacements'!$A$4:$A$103,"&gt;="&amp;G17,'Saisie déplacements'!$A$4:$A$103,"&lt;"&amp;G18)</f>
        <v/>
      </c>
    </row>
    <row r="18">
      <c r="A18" s="22" t="inlineStr">
        <is>
          <t>Léa</t>
        </is>
      </c>
      <c r="B18" s="23">
        <f>SUMIF('Saisie déplacements'!$B$4:$B$103,A18,'Saisie déplacements'!$P$4:$P$103)</f>
        <v/>
      </c>
      <c r="D18" s="24" t="inlineStr">
        <is>
          <t>Remboursé</t>
        </is>
      </c>
      <c r="E18" s="24">
        <f>COUNTIF('Saisie déplacements'!$Q$4:$Q$103,D18)</f>
        <v/>
      </c>
      <c r="G18" s="38" t="n">
        <v>46082</v>
      </c>
      <c r="H18" s="26">
        <f>SUMIFS('Saisie déplacements'!$J$4:$J$103,'Saisie déplacements'!$A$4:$A$103,"&gt;="&amp;G18,'Saisie déplacements'!$A$4:$A$103,"&lt;"&amp;G19)</f>
        <v/>
      </c>
    </row>
    <row r="19">
      <c r="A19" s="27" t="inlineStr">
        <is>
          <t>Thomas</t>
        </is>
      </c>
      <c r="B19" s="28">
        <f>SUMIF('Saisie déplacements'!$B$4:$B$103,A19,'Saisie déplacements'!$P$4:$P$103)</f>
        <v/>
      </c>
      <c r="D19" s="29" t="inlineStr">
        <is>
          <t>Refusé</t>
        </is>
      </c>
      <c r="E19" s="29">
        <f>COUNTIF('Saisie déplacements'!$Q$4:$Q$103,D19)</f>
        <v/>
      </c>
      <c r="G19" s="39" t="n">
        <v>46113</v>
      </c>
      <c r="H19" s="31">
        <f>SUMIFS('Saisie déplacements'!$J$4:$J$103,'Saisie déplacements'!$A$4:$A$103,"&gt;="&amp;G19,'Saisie déplacements'!$A$4:$A$103,"&lt;"&amp;G20)</f>
        <v/>
      </c>
    </row>
    <row r="20">
      <c r="A20" s="22" t="inlineStr">
        <is>
          <t>Chloé</t>
        </is>
      </c>
      <c r="B20" s="23">
        <f>SUMIF('Saisie déplacements'!$B$4:$B$103,A20,'Saisie déplacements'!$P$4:$P$103)</f>
        <v/>
      </c>
      <c r="G20" s="38" t="n">
        <v>46143</v>
      </c>
      <c r="H20" s="26">
        <f>SUMIFS('Saisie déplacements'!$J$4:$J$103,'Saisie déplacements'!$A$4:$A$103,"&gt;="&amp;G20,'Saisie déplacements'!$A$4:$A$103,"&lt;"&amp;G21)</f>
        <v/>
      </c>
    </row>
    <row r="21">
      <c r="A21" s="27" t="inlineStr">
        <is>
          <t>Nicolas</t>
        </is>
      </c>
      <c r="B21" s="28">
        <f>SUMIF('Saisie déplacements'!$B$4:$B$103,A21,'Saisie déplacements'!$P$4:$P$103)</f>
        <v/>
      </c>
      <c r="G21" s="39" t="n">
        <v>46174</v>
      </c>
      <c r="H21" s="31">
        <f>SUMIFS('Saisie déplacements'!$J$4:$J$103,'Saisie déplacements'!$A$4:$A$103,"&gt;="&amp;G21,'Saisie déplacements'!$A$4:$A$103,"&lt;"&amp;G22)</f>
        <v/>
      </c>
    </row>
    <row r="22">
      <c r="A22" s="22" t="inlineStr">
        <is>
          <t>Manon</t>
        </is>
      </c>
      <c r="B22" s="23">
        <f>SUMIF('Saisie déplacements'!$B$4:$B$103,A22,'Saisie déplacements'!$P$4:$P$103)</f>
        <v/>
      </c>
      <c r="G22" s="38" t="n">
        <v>46204</v>
      </c>
      <c r="H22" s="26">
        <f>SUMIFS('Saisie déplacements'!$J$4:$J$103,'Saisie déplacements'!$A$4:$A$103,"&gt;="&amp;G22,'Saisie déplacements'!$A$4:$A$103,"&lt;"&amp;G23)</f>
        <v/>
      </c>
    </row>
    <row r="23">
      <c r="A23" s="27" t="inlineStr">
        <is>
          <t>Antoine</t>
        </is>
      </c>
      <c r="B23" s="28">
        <f>SUMIF('Saisie déplacements'!$B$4:$B$103,A23,'Saisie déplacements'!$P$4:$P$103)</f>
        <v/>
      </c>
      <c r="G23" s="39" t="n">
        <v>46235</v>
      </c>
      <c r="H23" s="31">
        <f>SUMIFS('Saisie déplacements'!$J$4:$J$103,'Saisie déplacements'!$A$4:$A$103,"&gt;="&amp;G23,'Saisie déplacements'!$A$4:$A$103,"&lt;"&amp;G24)</f>
        <v/>
      </c>
    </row>
    <row r="24">
      <c r="A24" s="22" t="inlineStr">
        <is>
          <t>Sarah</t>
        </is>
      </c>
      <c r="B24" s="23">
        <f>SUMIF('Saisie déplacements'!$B$4:$B$103,A24,'Saisie déplacements'!$P$4:$P$103)</f>
        <v/>
      </c>
      <c r="G24" s="38" t="n">
        <v>46266</v>
      </c>
      <c r="H24" s="26">
        <f>SUMIFS('Saisie déplacements'!$J$4:$J$103,'Saisie déplacements'!$A$4:$A$103,"&gt;="&amp;G24,'Saisie déplacements'!$A$4:$A$103,"&lt;"&amp;G25)</f>
        <v/>
      </c>
    </row>
    <row r="25">
      <c r="A25" s="27" t="inlineStr">
        <is>
          <t>Maxime</t>
        </is>
      </c>
      <c r="B25" s="28">
        <f>SUMIF('Saisie déplacements'!$B$4:$B$103,A25,'Saisie déplacements'!$P$4:$P$103)</f>
        <v/>
      </c>
      <c r="G25" s="39" t="n">
        <v>46296</v>
      </c>
    </row>
  </sheetData>
  <mergeCells count="1">
    <mergeCell ref="A1:W1"/>
  </mergeCells>
  <conditionalFormatting sqref="D16:E19">
    <cfRule type="expression" priority="1" dxfId="0" stopIfTrue="1">
      <formula>OR(D16="Validé",D16="Remboursé")</formula>
    </cfRule>
    <cfRule type="expression" priority="2" dxfId="1" stopIfTrue="1">
      <formula>D16="Refusé"</formula>
    </cfRule>
    <cfRule type="expression" priority="3" dxfId="2" stopIfTrue="1">
      <formula>D16="À valider"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42" customWidth="1" min="3" max="3"/>
    <col width="42" customWidth="1" min="4" max="4"/>
  </cols>
  <sheetData>
    <row r="1" ht="28" customHeight="1">
      <c r="A1" s="1" t="inlineStr">
        <is>
          <t>Mode d'emploi</t>
        </is>
      </c>
      <c r="B1" s="34" t="n"/>
      <c r="C1" s="34" t="n"/>
      <c r="D1" s="35" t="n"/>
    </row>
    <row r="2"/>
    <row r="3">
      <c r="A3" s="3" t="inlineStr">
        <is>
          <t>Élément</t>
        </is>
      </c>
      <c r="B3" s="3" t="inlineStr">
        <is>
          <t>Description</t>
        </is>
      </c>
      <c r="C3" s="3" t="inlineStr">
        <is>
          <t>Action attendue</t>
        </is>
      </c>
      <c r="D3" s="3" t="inlineStr">
        <is>
          <t>Conseil</t>
        </is>
      </c>
    </row>
    <row r="4" ht="42" customHeight="1">
      <c r="A4" s="32" t="inlineStr">
        <is>
          <t>Saisie déplacements</t>
        </is>
      </c>
      <c r="B4" s="32" t="inlineStr">
        <is>
          <t>Tableau principal de suivi des trajets professionnels.</t>
        </is>
      </c>
      <c r="C4" s="32" t="inlineStr">
        <is>
          <t>Renseigner uniquement les cellules jaune pâle.</t>
        </is>
      </c>
      <c r="D4" s="32" t="inlineStr">
        <is>
          <t>Les montants et kilomètres calculés sont automatiques.</t>
        </is>
      </c>
    </row>
    <row r="5" ht="42" customHeight="1">
      <c r="A5" s="33" t="inlineStr">
        <is>
          <t>Date</t>
        </is>
      </c>
      <c r="B5" s="33" t="inlineStr">
        <is>
          <t>Date réelle du déplacement professionnel.</t>
        </is>
      </c>
      <c r="C5" s="33" t="inlineStr">
        <is>
          <t>Saisir une date au format JJ/MM/AAAA.</t>
        </is>
      </c>
      <c r="D5" s="33" t="inlineStr">
        <is>
          <t>Conserver les justificatifs associés.</t>
        </is>
      </c>
    </row>
    <row r="6" ht="42" customHeight="1">
      <c r="A6" s="32" t="inlineStr">
        <is>
          <t>Villes et motif</t>
        </is>
      </c>
      <c r="B6" s="32" t="inlineStr">
        <is>
          <t>Départ, arrivée et motif professionnel.</t>
        </is>
      </c>
      <c r="C6" s="32" t="inlineStr">
        <is>
          <t>Choisir une ville proposée et indiquer un motif précis.</t>
        </is>
      </c>
      <c r="D6" s="32" t="inlineStr">
        <is>
          <t>Les listes peuvent être adaptées dans Paramètres.</t>
        </is>
      </c>
    </row>
    <row r="7" ht="42" customHeight="1">
      <c r="A7" s="33" t="inlineStr">
        <is>
          <t>Véhicule et puissance</t>
        </is>
      </c>
      <c r="B7" s="33" t="inlineStr">
        <is>
          <t>Type de véhicule et puissance fiscale.</t>
        </is>
      </c>
      <c r="C7" s="33" t="inlineStr">
        <is>
          <t>Sélectionner les valeurs correspondant au véhicule utilisé.</t>
        </is>
      </c>
      <c r="D7" s="33" t="inlineStr">
        <is>
          <t>Vérifier le barème applicable avant remboursement.</t>
        </is>
      </c>
    </row>
    <row r="8" ht="42" customHeight="1">
      <c r="A8" s="32" t="inlineStr">
        <is>
          <t>Kilomètres aller</t>
        </is>
      </c>
      <c r="B8" s="32" t="inlineStr">
        <is>
          <t>Distance en aller simple.</t>
        </is>
      </c>
      <c r="C8" s="32" t="inlineStr">
        <is>
          <t>Saisir la distance sans multiplier par deux.</t>
        </is>
      </c>
      <c r="D8" s="32" t="inlineStr">
        <is>
          <t>La colonne Aller-retour ? calcule automatiquement le total.</t>
        </is>
      </c>
    </row>
    <row r="9" ht="42" customHeight="1">
      <c r="A9" s="33" t="inlineStr">
        <is>
          <t>Frais annexes</t>
        </is>
      </c>
      <c r="B9" s="33" t="inlineStr">
        <is>
          <t>Péages et parking liés au déplacement.</t>
        </is>
      </c>
      <c r="C9" s="33" t="inlineStr">
        <is>
          <t>Saisir les montants justifiés.</t>
        </is>
      </c>
      <c r="D9" s="33" t="inlineStr">
        <is>
          <t>Conserver les factures ou tickets.</t>
        </is>
      </c>
    </row>
    <row r="10" ht="42" customHeight="1">
      <c r="A10" s="32" t="inlineStr">
        <is>
          <t>Statut</t>
        </is>
      </c>
      <c r="B10" s="32" t="inlineStr">
        <is>
          <t>État de traitement de la demande.</t>
        </is>
      </c>
      <c r="C10" s="32" t="inlineStr">
        <is>
          <t>Mettre à jour après contrôle et remboursement.</t>
        </is>
      </c>
      <c r="D10" s="32" t="inlineStr">
        <is>
          <t>Utiliser À valider, Validé, Remboursé ou Refusé.</t>
        </is>
      </c>
    </row>
    <row r="11" ht="42" customHeight="1">
      <c r="A11" s="33" t="inlineStr">
        <is>
          <t>Paramètres</t>
        </is>
      </c>
      <c r="B11" s="33" t="inlineStr">
        <is>
          <t>Zone de configuration de l’entreprise et du barème.</t>
        </is>
      </c>
      <c r="C11" s="33" t="inlineStr">
        <is>
          <t>Modifier les cellules jaune pâle si nécessaire.</t>
        </is>
      </c>
      <c r="D11" s="33" t="inlineStr">
        <is>
          <t>Faire valider les taux par un professionnel compétent.</t>
        </is>
      </c>
    </row>
    <row r="12" ht="42" customHeight="1">
      <c r="A12" s="32" t="inlineStr">
        <is>
          <t>Tableau de bord</t>
        </is>
      </c>
      <c r="B12" s="32" t="inlineStr">
        <is>
          <t>Synthèse des montants, kilomètres et statuts.</t>
        </is>
      </c>
      <c r="C12" s="32" t="inlineStr">
        <is>
          <t>Consulter les indicateurs et graphiques.</t>
        </is>
      </c>
      <c r="D12" s="32" t="inlineStr">
        <is>
          <t>Les calculs utilisent les 100 lignes préparées.</t>
        </is>
      </c>
    </row>
    <row r="13" ht="42" customHeight="1">
      <c r="A13" s="33" t="inlineStr">
        <is>
          <t>Contrôle</t>
        </is>
      </c>
      <c r="B13" s="33" t="inlineStr">
        <is>
          <t>Les barèmes et règles fiscales évoluent.</t>
        </is>
      </c>
      <c r="C13" s="33" t="inlineStr">
        <is>
          <t>Vérifier les paramètres avant chaque exercice.</t>
        </is>
      </c>
      <c r="D13" s="33" t="inlineStr">
        <is>
          <t>Consulter l’URSSAF, l’administration fiscale ou l’expert-comptable.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2026-10-02T19:07:35Z</dcterms:created>
  <dcterms:modified xmlns:dcterms="http://purl.org/dc/terms/" xmlns:xsi="http://www.w3.org/2001/XMLSchema-instance" xsi:type="dcterms:W3CDTF">2026-10-02T19:07:35Z</dcterms:modified>
</cp:coreProperties>
</file>