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 trading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'Journal de trading'!$A$1:$X$1000</definedName>
    <definedName name="_xlnm._FilterDatabase" localSheetId="2" hidden="1">'Référentiels'!$A$1:$C$6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 ##0"/>
    <numFmt numFmtId="166" formatCode="# ##0,00 &quot;€&quot;"/>
    <numFmt numFmtId="167" formatCode="0,00"/>
    <numFmt numFmtId="168" formatCode="0,0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5"/>
    </font>
    <font>
      <name val="Aptos"/>
      <b val="1"/>
      <color rgb="000F766E"/>
      <sz val="11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ECFE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8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166534"/>
        <sz val="10"/>
      </font>
      <fill>
        <patternFill patternType="solid">
          <fgColor rgb="0016A34A"/>
        </patternFill>
      </fill>
    </dxf>
    <dxf>
      <font>
        <name val="Aptos"/>
        <b val="1"/>
        <color rgb="00991B1B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du P&amp;L net cumulé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bord'!K14</f>
            </strRef>
          </tx>
          <spPr>
            <a:ln xmlns:a="http://schemas.openxmlformats.org/drawingml/2006/main" w="24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bord'!$J$15:$J$1013</f>
            </numRef>
          </cat>
          <val>
            <numRef>
              <f>'Tableau de bord'!$K$15:$K$1013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 d’entrée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P&amp;L net cumulé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P&amp;L net par stratégie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'Tableau de bord'!$A$15:$A$18</f>
            </numRef>
          </cat>
          <val>
            <numRef>
              <f>'Tableau de bord'!$C$15:$C$18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Stratégie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P&amp;L net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résultats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bord'!G14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'Tableau de bord'!$F$15:$F$17</f>
            </numRef>
          </cat>
          <val>
            <numRef>
              <f>'Tableau de bord'!$G$15:$G$17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12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35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4" customWidth="1" min="4" max="4"/>
    <col width="14" customWidth="1" min="5" max="5"/>
    <col width="21" customWidth="1" min="6" max="6"/>
    <col width="18" customWidth="1" min="7" max="7"/>
    <col width="12" customWidth="1" min="8" max="8"/>
    <col width="21" customWidth="1" min="9" max="9"/>
    <col width="16" customWidth="1" min="10" max="10"/>
    <col width="11" customWidth="1" min="11" max="11"/>
    <col width="15" customWidth="1" min="12" max="12"/>
    <col width="15" customWidth="1" min="13" max="13"/>
    <col width="17" customWidth="1" min="14" max="14"/>
    <col width="15" customWidth="1" min="15" max="15"/>
    <col width="17" customWidth="1" min="16" max="16"/>
    <col width="15" customWidth="1" min="17" max="17"/>
    <col width="17" customWidth="1" min="18" max="18"/>
    <col width="15" customWidth="1" min="19" max="19"/>
    <col width="17" customWidth="1" min="20" max="20"/>
    <col width="11" customWidth="1" min="21" max="21"/>
    <col width="13" customWidth="1" min="22" max="22"/>
    <col width="18" customWidth="1" min="23" max="23"/>
    <col width="36" customWidth="1" min="24" max="24"/>
  </cols>
  <sheetData>
    <row r="1" ht="32" customHeight="1">
      <c r="A1" s="1" t="inlineStr">
        <is>
          <t>ID opération</t>
        </is>
      </c>
      <c r="B1" s="1" t="inlineStr">
        <is>
          <t>Date d’entrée</t>
        </is>
      </c>
      <c r="C1" s="1" t="inlineStr">
        <is>
          <t>Date de sortie</t>
        </is>
      </c>
      <c r="D1" s="1" t="inlineStr">
        <is>
          <t>Trader</t>
        </is>
      </c>
      <c r="E1" s="1" t="inlineStr">
        <is>
          <t>Ville</t>
        </is>
      </c>
      <c r="F1" s="1" t="inlineStr">
        <is>
          <t>Marché</t>
        </is>
      </c>
      <c r="G1" s="1" t="inlineStr">
        <is>
          <t>Instrument</t>
        </is>
      </c>
      <c r="H1" s="1" t="inlineStr">
        <is>
          <t>Sens</t>
        </is>
      </c>
      <c r="I1" s="1" t="inlineStr">
        <is>
          <t>Stratégie</t>
        </is>
      </c>
      <c r="J1" s="1" t="inlineStr">
        <is>
          <t>Unité de temps</t>
        </is>
      </c>
      <c r="K1" s="1" t="inlineStr">
        <is>
          <t>Quantité</t>
        </is>
      </c>
      <c r="L1" s="1" t="inlineStr">
        <is>
          <t>Prix d’entrée</t>
        </is>
      </c>
      <c r="M1" s="1" t="inlineStr">
        <is>
          <t>Stop initial</t>
        </is>
      </c>
      <c r="N1" s="1" t="inlineStr">
        <is>
          <t>Objectif initial</t>
        </is>
      </c>
      <c r="O1" s="1" t="inlineStr">
        <is>
          <t>Prix de sortie</t>
        </is>
      </c>
      <c r="P1" s="1" t="inlineStr">
        <is>
          <t>Valeur nominale</t>
        </is>
      </c>
      <c r="Q1" s="1" t="inlineStr">
        <is>
          <t>P&amp;L brut (€)</t>
        </is>
      </c>
      <c r="R1" s="1" t="inlineStr">
        <is>
          <t>Commissions (€)</t>
        </is>
      </c>
      <c r="S1" s="1" t="inlineStr">
        <is>
          <t>P&amp;L net (€)</t>
        </is>
      </c>
      <c r="T1" s="1" t="inlineStr">
        <is>
          <t>Risque initial (€)</t>
        </is>
      </c>
      <c r="U1" s="1" t="inlineStr">
        <is>
          <t>Ratio R</t>
        </is>
      </c>
      <c r="V1" s="1" t="inlineStr">
        <is>
          <t>Résultat</t>
        </is>
      </c>
      <c r="W1" s="1" t="inlineStr">
        <is>
          <t>Respect du plan</t>
        </is>
      </c>
      <c r="X1" s="1" t="inlineStr">
        <is>
          <t>Commentaire</t>
        </is>
      </c>
    </row>
    <row r="2">
      <c r="A2" s="2" t="inlineStr">
        <is>
          <t>TRD-2026-001</t>
        </is>
      </c>
      <c r="B2" s="3" t="n">
        <v>46027</v>
      </c>
      <c r="C2" s="3" t="n">
        <v>46029</v>
      </c>
      <c r="D2" s="4" t="inlineStr">
        <is>
          <t>Camille</t>
        </is>
      </c>
      <c r="E2" s="4" t="inlineStr">
        <is>
          <t>Paris</t>
        </is>
      </c>
      <c r="F2" s="4" t="inlineStr">
        <is>
          <t>Indices</t>
        </is>
      </c>
      <c r="G2" s="4" t="inlineStr">
        <is>
          <t>CAC 40</t>
        </is>
      </c>
      <c r="H2" s="2" t="inlineStr">
        <is>
          <t>Achat</t>
        </is>
      </c>
      <c r="I2" s="4" t="inlineStr">
        <is>
          <t>Cassure</t>
        </is>
      </c>
      <c r="J2" s="2" t="inlineStr">
        <is>
          <t>H1</t>
        </is>
      </c>
      <c r="K2" s="5" t="n">
        <v>2</v>
      </c>
      <c r="L2" s="6" t="n">
        <v>7480</v>
      </c>
      <c r="M2" s="6" t="n">
        <v>7430</v>
      </c>
      <c r="N2" s="6" t="n">
        <v>7580</v>
      </c>
      <c r="O2" s="6" t="n">
        <v>7560</v>
      </c>
      <c r="P2" s="7">
        <f>IF(A2="","",K2*L2)</f>
        <v/>
      </c>
      <c r="Q2" s="7">
        <f>IF(A2="","",IF(H2="Achat",(O2-L2)*K2,IF(H2="Vente",(L2-O2)*K2,0)))</f>
        <v/>
      </c>
      <c r="R2" s="7">
        <f>IF(A2="","",IFERROR(P2*VLOOKUP(F2,'Référentiels'!$A$2:$C$6,3,FALSE),0))</f>
        <v/>
      </c>
      <c r="S2" s="7">
        <f>IF(A2="","",Q2-R2)</f>
        <v/>
      </c>
      <c r="T2" s="7">
        <f>IF(A2="","",MAX(L2-M2,M2-L2)*K2)</f>
        <v/>
      </c>
      <c r="U2" s="8">
        <f>IF(A2="","",IFERROR(S2/T2,0))</f>
        <v/>
      </c>
      <c r="V2" s="9">
        <f>IF(A2="","",IF(S2&gt;0,"Gagnant",IF(S2&lt;0,"Perdant","Égalité")))</f>
        <v/>
      </c>
      <c r="W2" s="2" t="inlineStr">
        <is>
          <t>Oui</t>
        </is>
      </c>
      <c r="X2" s="4" t="inlineStr">
        <is>
          <t>Cassure confirmée après ouverture européenne.</t>
        </is>
      </c>
    </row>
    <row r="3">
      <c r="A3" s="2" t="inlineStr">
        <is>
          <t>TRD-2026-002</t>
        </is>
      </c>
      <c r="B3" s="3" t="n">
        <v>46044</v>
      </c>
      <c r="C3" s="3" t="n">
        <v>46045</v>
      </c>
      <c r="D3" s="4" t="inlineStr">
        <is>
          <t>Julien</t>
        </is>
      </c>
      <c r="E3" s="4" t="inlineStr">
        <is>
          <t>Lyon</t>
        </is>
      </c>
      <c r="F3" s="4" t="inlineStr">
        <is>
          <t>Indices</t>
        </is>
      </c>
      <c r="G3" s="4" t="inlineStr">
        <is>
          <t>DAX</t>
        </is>
      </c>
      <c r="H3" s="2" t="inlineStr">
        <is>
          <t>Vente</t>
        </is>
      </c>
      <c r="I3" s="4" t="inlineStr">
        <is>
          <t>Pullback</t>
        </is>
      </c>
      <c r="J3" s="2" t="inlineStr">
        <is>
          <t>H1</t>
        </is>
      </c>
      <c r="K3" s="5" t="n">
        <v>1</v>
      </c>
      <c r="L3" s="6" t="n">
        <v>16000</v>
      </c>
      <c r="M3" s="6" t="n">
        <v>16120</v>
      </c>
      <c r="N3" s="6" t="n">
        <v>15750</v>
      </c>
      <c r="O3" s="6" t="n">
        <v>16150</v>
      </c>
      <c r="P3" s="10">
        <f>IF(A3="","",K3*L3)</f>
        <v/>
      </c>
      <c r="Q3" s="10">
        <f>IF(A3="","",IF(H3="Achat",(O3-L3)*K3,IF(H3="Vente",(L3-O3)*K3,0)))</f>
        <v/>
      </c>
      <c r="R3" s="10">
        <f>IF(A3="","",IFERROR(P3*VLOOKUP(F3,'Référentiels'!$A$2:$C$6,3,FALSE),0))</f>
        <v/>
      </c>
      <c r="S3" s="10">
        <f>IF(A3="","",Q3-R3)</f>
        <v/>
      </c>
      <c r="T3" s="10">
        <f>IF(A3="","",MAX(L3-M3,M3-L3)*K3)</f>
        <v/>
      </c>
      <c r="U3" s="11">
        <f>IF(A3="","",IFERROR(S3/T3,0))</f>
        <v/>
      </c>
      <c r="V3" s="12">
        <f>IF(A3="","",IF(S3&gt;0,"Gagnant",IF(S3&lt;0,"Perdant","Égalité")))</f>
        <v/>
      </c>
      <c r="W3" s="2" t="inlineStr">
        <is>
          <t>Non</t>
        </is>
      </c>
      <c r="X3" s="4" t="inlineStr">
        <is>
          <t>Sortie tardive après invalidation du scénario.</t>
        </is>
      </c>
    </row>
    <row r="4">
      <c r="A4" s="2" t="inlineStr">
        <is>
          <t>TRD-2026-003</t>
        </is>
      </c>
      <c r="B4" s="3" t="n">
        <v>46063</v>
      </c>
      <c r="C4" s="3" t="n">
        <v>46065</v>
      </c>
      <c r="D4" s="4" t="inlineStr">
        <is>
          <t>Léa</t>
        </is>
      </c>
      <c r="E4" s="4" t="inlineStr">
        <is>
          <t>Marseille</t>
        </is>
      </c>
      <c r="F4" s="4" t="inlineStr">
        <is>
          <t>Forex</t>
        </is>
      </c>
      <c r="G4" s="4" t="inlineStr">
        <is>
          <t>EUR/USD</t>
        </is>
      </c>
      <c r="H4" s="2" t="inlineStr">
        <is>
          <t>Achat</t>
        </is>
      </c>
      <c r="I4" s="4" t="inlineStr">
        <is>
          <t>Suivi de tendance</t>
        </is>
      </c>
      <c r="J4" s="2" t="inlineStr">
        <is>
          <t>H4</t>
        </is>
      </c>
      <c r="K4" s="5" t="n">
        <v>10000</v>
      </c>
      <c r="L4" s="6" t="n">
        <v>1.085</v>
      </c>
      <c r="M4" s="6" t="n">
        <v>1.079</v>
      </c>
      <c r="N4" s="6" t="n">
        <v>1.097</v>
      </c>
      <c r="O4" s="6" t="n">
        <v>1.092</v>
      </c>
      <c r="P4" s="7">
        <f>IF(A4="","",K4*L4)</f>
        <v/>
      </c>
      <c r="Q4" s="7">
        <f>IF(A4="","",IF(H4="Achat",(O4-L4)*K4,IF(H4="Vente",(L4-O4)*K4,0)))</f>
        <v/>
      </c>
      <c r="R4" s="7">
        <f>IF(A4="","",IFERROR(P4*VLOOKUP(F4,'Référentiels'!$A$2:$C$6,3,FALSE),0))</f>
        <v/>
      </c>
      <c r="S4" s="7">
        <f>IF(A4="","",Q4-R4)</f>
        <v/>
      </c>
      <c r="T4" s="7">
        <f>IF(A4="","",MAX(L4-M4,M4-L4)*K4)</f>
        <v/>
      </c>
      <c r="U4" s="8">
        <f>IF(A4="","",IFERROR(S4/T4,0))</f>
        <v/>
      </c>
      <c r="V4" s="9">
        <f>IF(A4="","",IF(S4&gt;0,"Gagnant",IF(S4&lt;0,"Perdant","Égalité")))</f>
        <v/>
      </c>
      <c r="W4" s="2" t="inlineStr">
        <is>
          <t>Oui</t>
        </is>
      </c>
      <c r="X4" s="4" t="inlineStr">
        <is>
          <t>Tendance haussière respectée avec prise partielle.</t>
        </is>
      </c>
    </row>
    <row r="5">
      <c r="A5" s="2" t="inlineStr">
        <is>
          <t>TRD-2026-004</t>
        </is>
      </c>
      <c r="B5" s="3" t="n">
        <v>46085</v>
      </c>
      <c r="C5" s="3" t="n">
        <v>46086</v>
      </c>
      <c r="D5" s="4" t="inlineStr">
        <is>
          <t>Thomas</t>
        </is>
      </c>
      <c r="E5" s="4" t="inlineStr">
        <is>
          <t>Toulouse</t>
        </is>
      </c>
      <c r="F5" s="4" t="inlineStr">
        <is>
          <t>Matières premières</t>
        </is>
      </c>
      <c r="G5" s="4" t="inlineStr">
        <is>
          <t>Brent</t>
        </is>
      </c>
      <c r="H5" s="2" t="inlineStr">
        <is>
          <t>Vente</t>
        </is>
      </c>
      <c r="I5" s="4" t="inlineStr">
        <is>
          <t>Rebond sur support</t>
        </is>
      </c>
      <c r="J5" s="2" t="inlineStr">
        <is>
          <t>H1</t>
        </is>
      </c>
      <c r="K5" s="5" t="n">
        <v>10</v>
      </c>
      <c r="L5" s="6" t="n">
        <v>76.40000000000001</v>
      </c>
      <c r="M5" s="6" t="n">
        <v>78</v>
      </c>
      <c r="N5" s="6" t="n">
        <v>73</v>
      </c>
      <c r="O5" s="6" t="n">
        <v>77.8</v>
      </c>
      <c r="P5" s="10">
        <f>IF(A5="","",K5*L5)</f>
        <v/>
      </c>
      <c r="Q5" s="10">
        <f>IF(A5="","",IF(H5="Achat",(O5-L5)*K5,IF(H5="Vente",(L5-O5)*K5,0)))</f>
        <v/>
      </c>
      <c r="R5" s="10">
        <f>IF(A5="","",IFERROR(P5*VLOOKUP(F5,'Référentiels'!$A$2:$C$6,3,FALSE),0))</f>
        <v/>
      </c>
      <c r="S5" s="10">
        <f>IF(A5="","",Q5-R5)</f>
        <v/>
      </c>
      <c r="T5" s="10">
        <f>IF(A5="","",MAX(L5-M5,M5-L5)*K5)</f>
        <v/>
      </c>
      <c r="U5" s="11">
        <f>IF(A5="","",IFERROR(S5/T5,0))</f>
        <v/>
      </c>
      <c r="V5" s="12">
        <f>IF(A5="","",IF(S5&gt;0,"Gagnant",IF(S5&lt;0,"Perdant","Égalité")))</f>
        <v/>
      </c>
      <c r="W5" s="2" t="inlineStr">
        <is>
          <t>Oui</t>
        </is>
      </c>
      <c r="X5" s="4" t="inlineStr">
        <is>
          <t>Stop exécuté après rebond inattendu.</t>
        </is>
      </c>
    </row>
    <row r="6">
      <c r="A6" s="2" t="inlineStr">
        <is>
          <t>TRD-2026-005</t>
        </is>
      </c>
      <c r="B6" s="3" t="n">
        <v>46128</v>
      </c>
      <c r="C6" s="3" t="n">
        <v>46132</v>
      </c>
      <c r="D6" s="4" t="inlineStr">
        <is>
          <t>Chloé</t>
        </is>
      </c>
      <c r="E6" s="4" t="inlineStr">
        <is>
          <t>Bordeaux</t>
        </is>
      </c>
      <c r="F6" s="4" t="inlineStr">
        <is>
          <t>Actions françaises</t>
        </is>
      </c>
      <c r="G6" s="4" t="inlineStr">
        <is>
          <t>Air Liquide</t>
        </is>
      </c>
      <c r="H6" s="2" t="inlineStr">
        <is>
          <t>Achat</t>
        </is>
      </c>
      <c r="I6" s="4" t="inlineStr">
        <is>
          <t>Pullback</t>
        </is>
      </c>
      <c r="J6" s="2" t="inlineStr">
        <is>
          <t>Journalier</t>
        </is>
      </c>
      <c r="K6" s="5" t="n">
        <v>20</v>
      </c>
      <c r="L6" s="6" t="n">
        <v>174</v>
      </c>
      <c r="M6" s="6" t="n">
        <v>169</v>
      </c>
      <c r="N6" s="6" t="n">
        <v>184</v>
      </c>
      <c r="O6" s="6" t="n">
        <v>183</v>
      </c>
      <c r="P6" s="7">
        <f>IF(A6="","",K6*L6)</f>
        <v/>
      </c>
      <c r="Q6" s="7">
        <f>IF(A6="","",IF(H6="Achat",(O6-L6)*K6,IF(H6="Vente",(L6-O6)*K6,0)))</f>
        <v/>
      </c>
      <c r="R6" s="7">
        <f>IF(A6="","",IFERROR(P6*VLOOKUP(F6,'Référentiels'!$A$2:$C$6,3,FALSE),0))</f>
        <v/>
      </c>
      <c r="S6" s="7">
        <f>IF(A6="","",Q6-R6)</f>
        <v/>
      </c>
      <c r="T6" s="7">
        <f>IF(A6="","",MAX(L6-M6,M6-L6)*K6)</f>
        <v/>
      </c>
      <c r="U6" s="8">
        <f>IF(A6="","",IFERROR(S6/T6,0))</f>
        <v/>
      </c>
      <c r="V6" s="9">
        <f>IF(A6="","",IF(S6&gt;0,"Gagnant",IF(S6&lt;0,"Perdant","Égalité")))</f>
        <v/>
      </c>
      <c r="W6" s="2" t="inlineStr">
        <is>
          <t>Oui</t>
        </is>
      </c>
      <c r="X6" s="4" t="inlineStr">
        <is>
          <t>Entrée sur support journalier avec volume.</t>
        </is>
      </c>
    </row>
    <row r="7">
      <c r="A7" s="2" t="inlineStr">
        <is>
          <t>TRD-2026-006</t>
        </is>
      </c>
      <c r="B7" s="3" t="n">
        <v>46154</v>
      </c>
      <c r="C7" s="3" t="n">
        <v>46156</v>
      </c>
      <c r="D7" s="4" t="inlineStr">
        <is>
          <t>Nicolas</t>
        </is>
      </c>
      <c r="E7" s="4" t="inlineStr">
        <is>
          <t>Lille</t>
        </is>
      </c>
      <c r="F7" s="4" t="inlineStr">
        <is>
          <t>Actions françaises</t>
        </is>
      </c>
      <c r="G7" s="4" t="inlineStr">
        <is>
          <t>LVMH</t>
        </is>
      </c>
      <c r="H7" s="2" t="inlineStr">
        <is>
          <t>Vente</t>
        </is>
      </c>
      <c r="I7" s="4" t="inlineStr">
        <is>
          <t>Cassure</t>
        </is>
      </c>
      <c r="J7" s="2" t="inlineStr">
        <is>
          <t>H4</t>
        </is>
      </c>
      <c r="K7" s="5" t="n">
        <v>5</v>
      </c>
      <c r="L7" s="6" t="n">
        <v>700</v>
      </c>
      <c r="M7" s="6" t="n">
        <v>720</v>
      </c>
      <c r="N7" s="6" t="n">
        <v>675</v>
      </c>
      <c r="O7" s="6" t="n">
        <v>685</v>
      </c>
      <c r="P7" s="10">
        <f>IF(A7="","",K7*L7)</f>
        <v/>
      </c>
      <c r="Q7" s="10">
        <f>IF(A7="","",IF(H7="Achat",(O7-L7)*K7,IF(H7="Vente",(L7-O7)*K7,0)))</f>
        <v/>
      </c>
      <c r="R7" s="10">
        <f>IF(A7="","",IFERROR(P7*VLOOKUP(F7,'Référentiels'!$A$2:$C$6,3,FALSE),0))</f>
        <v/>
      </c>
      <c r="S7" s="10">
        <f>IF(A7="","",Q7-R7)</f>
        <v/>
      </c>
      <c r="T7" s="10">
        <f>IF(A7="","",MAX(L7-M7,M7-L7)*K7)</f>
        <v/>
      </c>
      <c r="U7" s="11">
        <f>IF(A7="","",IFERROR(S7/T7,0))</f>
        <v/>
      </c>
      <c r="V7" s="12">
        <f>IF(A7="","",IF(S7&gt;0,"Gagnant",IF(S7&lt;0,"Perdant","Égalité")))</f>
        <v/>
      </c>
      <c r="W7" s="2" t="inlineStr">
        <is>
          <t>Oui</t>
        </is>
      </c>
      <c r="X7" s="4" t="inlineStr">
        <is>
          <t>Cassure du support confirmée en clôture H4.</t>
        </is>
      </c>
    </row>
    <row r="8">
      <c r="A8" s="2" t="inlineStr">
        <is>
          <t>TRD-2026-007</t>
        </is>
      </c>
      <c r="B8" s="3" t="n">
        <v>46181</v>
      </c>
      <c r="C8" s="3" t="n">
        <v>46182</v>
      </c>
      <c r="D8" s="4" t="inlineStr">
        <is>
          <t>Manon</t>
        </is>
      </c>
      <c r="E8" s="4" t="inlineStr">
        <is>
          <t>Nantes</t>
        </is>
      </c>
      <c r="F8" s="4" t="inlineStr">
        <is>
          <t>Actions françaises</t>
        </is>
      </c>
      <c r="G8" s="4" t="inlineStr">
        <is>
          <t>Airbus</t>
        </is>
      </c>
      <c r="H8" s="2" t="inlineStr">
        <is>
          <t>Achat</t>
        </is>
      </c>
      <c r="I8" s="4" t="inlineStr">
        <is>
          <t>Rebond sur support</t>
        </is>
      </c>
      <c r="J8" s="2" t="inlineStr">
        <is>
          <t>H1</t>
        </is>
      </c>
      <c r="K8" s="5" t="n">
        <v>30</v>
      </c>
      <c r="L8" s="6" t="n">
        <v>128</v>
      </c>
      <c r="M8" s="6" t="n">
        <v>123</v>
      </c>
      <c r="N8" s="6" t="n">
        <v>136</v>
      </c>
      <c r="O8" s="6" t="n">
        <v>121</v>
      </c>
      <c r="P8" s="7">
        <f>IF(A8="","",K8*L8)</f>
        <v/>
      </c>
      <c r="Q8" s="7">
        <f>IF(A8="","",IF(H8="Achat",(O8-L8)*K8,IF(H8="Vente",(L8-O8)*K8,0)))</f>
        <v/>
      </c>
      <c r="R8" s="7">
        <f>IF(A8="","",IFERROR(P8*VLOOKUP(F8,'Référentiels'!$A$2:$C$6,3,FALSE),0))</f>
        <v/>
      </c>
      <c r="S8" s="7">
        <f>IF(A8="","",Q8-R8)</f>
        <v/>
      </c>
      <c r="T8" s="7">
        <f>IF(A8="","",MAX(L8-M8,M8-L8)*K8)</f>
        <v/>
      </c>
      <c r="U8" s="8">
        <f>IF(A8="","",IFERROR(S8/T8,0))</f>
        <v/>
      </c>
      <c r="V8" s="9">
        <f>IF(A8="","",IF(S8&gt;0,"Gagnant",IF(S8&lt;0,"Perdant","Égalité")))</f>
        <v/>
      </c>
      <c r="W8" s="2" t="inlineStr">
        <is>
          <t>Non</t>
        </is>
      </c>
      <c r="X8" s="4" t="inlineStr">
        <is>
          <t>Position conservée malgré la rupture du support.</t>
        </is>
      </c>
    </row>
    <row r="9">
      <c r="A9" s="2" t="inlineStr">
        <is>
          <t>TRD-2026-008</t>
        </is>
      </c>
      <c r="B9" s="3" t="n">
        <v>46209</v>
      </c>
      <c r="C9" s="3" t="n">
        <v>46211</v>
      </c>
      <c r="D9" s="4" t="inlineStr">
        <is>
          <t>Antoine</t>
        </is>
      </c>
      <c r="E9" s="4" t="inlineStr">
        <is>
          <t>Strasbourg</t>
        </is>
      </c>
      <c r="F9" s="4" t="inlineStr">
        <is>
          <t>Indices</t>
        </is>
      </c>
      <c r="G9" s="4" t="inlineStr">
        <is>
          <t>Euro Stoxx 50</t>
        </is>
      </c>
      <c r="H9" s="2" t="inlineStr">
        <is>
          <t>Vente</t>
        </is>
      </c>
      <c r="I9" s="4" t="inlineStr">
        <is>
          <t>Suivi de tendance</t>
        </is>
      </c>
      <c r="J9" s="2" t="inlineStr">
        <is>
          <t>H1</t>
        </is>
      </c>
      <c r="K9" s="5" t="n">
        <v>2</v>
      </c>
      <c r="L9" s="6" t="n">
        <v>5100</v>
      </c>
      <c r="M9" s="6" t="n">
        <v>5140</v>
      </c>
      <c r="N9" s="6" t="n">
        <v>5020</v>
      </c>
      <c r="O9" s="6" t="n">
        <v>5040</v>
      </c>
      <c r="P9" s="10">
        <f>IF(A9="","",K9*L9)</f>
        <v/>
      </c>
      <c r="Q9" s="10">
        <f>IF(A9="","",IF(H9="Achat",(O9-L9)*K9,IF(H9="Vente",(L9-O9)*K9,0)))</f>
        <v/>
      </c>
      <c r="R9" s="10">
        <f>IF(A9="","",IFERROR(P9*VLOOKUP(F9,'Référentiels'!$A$2:$C$6,3,FALSE),0))</f>
        <v/>
      </c>
      <c r="S9" s="10">
        <f>IF(A9="","",Q9-R9)</f>
        <v/>
      </c>
      <c r="T9" s="10">
        <f>IF(A9="","",MAX(L9-M9,M9-L9)*K9)</f>
        <v/>
      </c>
      <c r="U9" s="11">
        <f>IF(A9="","",IFERROR(S9/T9,0))</f>
        <v/>
      </c>
      <c r="V9" s="12">
        <f>IF(A9="","",IF(S9&gt;0,"Gagnant",IF(S9&lt;0,"Perdant","Égalité")))</f>
        <v/>
      </c>
      <c r="W9" s="2" t="inlineStr">
        <is>
          <t>Oui</t>
        </is>
      </c>
      <c r="X9" s="4" t="inlineStr">
        <is>
          <t>Suivi de tendance baissière discipliné.</t>
        </is>
      </c>
    </row>
    <row r="10">
      <c r="A10" s="2" t="inlineStr">
        <is>
          <t>TRD-2026-009</t>
        </is>
      </c>
      <c r="B10" s="3" t="n">
        <v>46252</v>
      </c>
      <c r="C10" s="3" t="n">
        <v>46253</v>
      </c>
      <c r="D10" s="4" t="inlineStr">
        <is>
          <t>Sarah</t>
        </is>
      </c>
      <c r="E10" s="4" t="inlineStr">
        <is>
          <t>Rennes</t>
        </is>
      </c>
      <c r="F10" s="4" t="inlineStr">
        <is>
          <t>Indices</t>
        </is>
      </c>
      <c r="G10" s="4" t="inlineStr">
        <is>
          <t>CAC 40</t>
        </is>
      </c>
      <c r="H10" s="2" t="inlineStr">
        <is>
          <t>Achat</t>
        </is>
      </c>
      <c r="I10" s="4" t="inlineStr">
        <is>
          <t>Cassure</t>
        </is>
      </c>
      <c r="J10" s="2" t="inlineStr">
        <is>
          <t>M15</t>
        </is>
      </c>
      <c r="K10" s="5" t="n">
        <v>1</v>
      </c>
      <c r="L10" s="6" t="n">
        <v>7800</v>
      </c>
      <c r="M10" s="6" t="n">
        <v>7750</v>
      </c>
      <c r="N10" s="6" t="n">
        <v>7900</v>
      </c>
      <c r="O10" s="6" t="n">
        <v>7750</v>
      </c>
      <c r="P10" s="7">
        <f>IF(A10="","",K10*L10)</f>
        <v/>
      </c>
      <c r="Q10" s="7">
        <f>IF(A10="","",IF(H10="Achat",(O10-L10)*K10,IF(H10="Vente",(L10-O10)*K10,0)))</f>
        <v/>
      </c>
      <c r="R10" s="7">
        <f>IF(A10="","",IFERROR(P10*VLOOKUP(F10,'Référentiels'!$A$2:$C$6,3,FALSE),0))</f>
        <v/>
      </c>
      <c r="S10" s="7">
        <f>IF(A10="","",Q10-R10)</f>
        <v/>
      </c>
      <c r="T10" s="7">
        <f>IF(A10="","",MAX(L10-M10,M10-L10)*K10)</f>
        <v/>
      </c>
      <c r="U10" s="8">
        <f>IF(A10="","",IFERROR(S10/T10,0))</f>
        <v/>
      </c>
      <c r="V10" s="9">
        <f>IF(A10="","",IF(S10&gt;0,"Gagnant",IF(S10&lt;0,"Perdant","Égalité")))</f>
        <v/>
      </c>
      <c r="W10" s="2" t="inlineStr">
        <is>
          <t>Oui</t>
        </is>
      </c>
      <c r="X10" s="4" t="inlineStr">
        <is>
          <t>Stop atteint sans dépassement du risque prévu.</t>
        </is>
      </c>
    </row>
    <row r="11">
      <c r="A11" s="2" t="inlineStr">
        <is>
          <t>TRD-2026-010</t>
        </is>
      </c>
      <c r="B11" s="3" t="n">
        <v>46293</v>
      </c>
      <c r="C11" s="3" t="n">
        <v>46295</v>
      </c>
      <c r="D11" s="4" t="inlineStr">
        <is>
          <t>Maxime</t>
        </is>
      </c>
      <c r="E11" s="4" t="inlineStr">
        <is>
          <t>Montpellier</t>
        </is>
      </c>
      <c r="F11" s="4" t="inlineStr">
        <is>
          <t>Forex</t>
        </is>
      </c>
      <c r="G11" s="4" t="inlineStr">
        <is>
          <t>EUR/USD</t>
        </is>
      </c>
      <c r="H11" s="2" t="inlineStr">
        <is>
          <t>Vente</t>
        </is>
      </c>
      <c r="I11" s="4" t="inlineStr">
        <is>
          <t>Pullback</t>
        </is>
      </c>
      <c r="J11" s="2" t="inlineStr">
        <is>
          <t>H4</t>
        </is>
      </c>
      <c r="K11" s="5" t="n">
        <v>15000</v>
      </c>
      <c r="L11" s="6" t="n">
        <v>1.102</v>
      </c>
      <c r="M11" s="6" t="n">
        <v>1.108</v>
      </c>
      <c r="N11" s="6" t="n">
        <v>1.09</v>
      </c>
      <c r="O11" s="6" t="n">
        <v>1.096</v>
      </c>
      <c r="P11" s="10">
        <f>IF(A11="","",K11*L11)</f>
        <v/>
      </c>
      <c r="Q11" s="10">
        <f>IF(A11="","",IF(H11="Achat",(O11-L11)*K11,IF(H11="Vente",(L11-O11)*K11,0)))</f>
        <v/>
      </c>
      <c r="R11" s="10">
        <f>IF(A11="","",IFERROR(P11*VLOOKUP(F11,'Référentiels'!$A$2:$C$6,3,FALSE),0))</f>
        <v/>
      </c>
      <c r="S11" s="10">
        <f>IF(A11="","",Q11-R11)</f>
        <v/>
      </c>
      <c r="T11" s="10">
        <f>IF(A11="","",MAX(L11-M11,M11-L11)*K11)</f>
        <v/>
      </c>
      <c r="U11" s="11">
        <f>IF(A11="","",IFERROR(S11/T11,0))</f>
        <v/>
      </c>
      <c r="V11" s="12">
        <f>IF(A11="","",IF(S11&gt;0,"Gagnant",IF(S11&lt;0,"Perdant","Égalité")))</f>
        <v/>
      </c>
      <c r="W11" s="2" t="inlineStr">
        <is>
          <t>Oui</t>
        </is>
      </c>
      <c r="X11" s="4" t="inlineStr">
        <is>
          <t>Pullback sous résistance puis poursuite baissière.</t>
        </is>
      </c>
    </row>
    <row r="12">
      <c r="A12" s="2" t="n"/>
      <c r="B12" s="3" t="n"/>
      <c r="C12" s="3" t="n"/>
      <c r="D12" s="4" t="n"/>
      <c r="E12" s="4" t="n"/>
      <c r="F12" s="4" t="n"/>
      <c r="G12" s="4" t="n"/>
      <c r="H12" s="2" t="n"/>
      <c r="I12" s="4" t="n"/>
      <c r="J12" s="2" t="n"/>
      <c r="K12" s="5" t="n"/>
      <c r="L12" s="6" t="n"/>
      <c r="M12" s="6" t="n"/>
      <c r="N12" s="6" t="n"/>
      <c r="O12" s="6" t="n"/>
      <c r="P12" s="7">
        <f>IF(A12="","",K12*L12)</f>
        <v/>
      </c>
      <c r="Q12" s="7">
        <f>IF(A12="","",IF(H12="Achat",(O12-L12)*K12,IF(H12="Vente",(L12-O12)*K12,0)))</f>
        <v/>
      </c>
      <c r="R12" s="7">
        <f>IF(A12="","",IFERROR(P12*VLOOKUP(F12,'Référentiels'!$A$2:$C$6,3,FALSE),0))</f>
        <v/>
      </c>
      <c r="S12" s="7">
        <f>IF(A12="","",Q12-R12)</f>
        <v/>
      </c>
      <c r="T12" s="7">
        <f>IF(A12="","",MAX(L12-M12,M12-L12)*K12)</f>
        <v/>
      </c>
      <c r="U12" s="8">
        <f>IF(A12="","",IFERROR(S12/T12,0))</f>
        <v/>
      </c>
      <c r="V12" s="9">
        <f>IF(A12="","",IF(S12&gt;0,"Gagnant",IF(S12&lt;0,"Perdant","Égalité")))</f>
        <v/>
      </c>
      <c r="W12" s="2" t="n"/>
      <c r="X12" s="4" t="n"/>
    </row>
    <row r="13">
      <c r="A13" s="2" t="n"/>
      <c r="B13" s="3" t="n"/>
      <c r="C13" s="3" t="n"/>
      <c r="D13" s="4" t="n"/>
      <c r="E13" s="4" t="n"/>
      <c r="F13" s="4" t="n"/>
      <c r="G13" s="4" t="n"/>
      <c r="H13" s="2" t="n"/>
      <c r="I13" s="4" t="n"/>
      <c r="J13" s="2" t="n"/>
      <c r="K13" s="5" t="n"/>
      <c r="L13" s="6" t="n"/>
      <c r="M13" s="6" t="n"/>
      <c r="N13" s="6" t="n"/>
      <c r="O13" s="6" t="n"/>
      <c r="P13" s="10">
        <f>IF(A13="","",K13*L13)</f>
        <v/>
      </c>
      <c r="Q13" s="10">
        <f>IF(A13="","",IF(H13="Achat",(O13-L13)*K13,IF(H13="Vente",(L13-O13)*K13,0)))</f>
        <v/>
      </c>
      <c r="R13" s="10">
        <f>IF(A13="","",IFERROR(P13*VLOOKUP(F13,'Référentiels'!$A$2:$C$6,3,FALSE),0))</f>
        <v/>
      </c>
      <c r="S13" s="10">
        <f>IF(A13="","",Q13-R13)</f>
        <v/>
      </c>
      <c r="T13" s="10">
        <f>IF(A13="","",MAX(L13-M13,M13-L13)*K13)</f>
        <v/>
      </c>
      <c r="U13" s="11">
        <f>IF(A13="","",IFERROR(S13/T13,0))</f>
        <v/>
      </c>
      <c r="V13" s="12">
        <f>IF(A13="","",IF(S13&gt;0,"Gagnant",IF(S13&lt;0,"Perdant","Égalité")))</f>
        <v/>
      </c>
      <c r="W13" s="2" t="n"/>
      <c r="X13" s="4" t="n"/>
    </row>
    <row r="14">
      <c r="A14" s="2" t="n"/>
      <c r="B14" s="3" t="n"/>
      <c r="C14" s="3" t="n"/>
      <c r="D14" s="4" t="n"/>
      <c r="E14" s="4" t="n"/>
      <c r="F14" s="4" t="n"/>
      <c r="G14" s="4" t="n"/>
      <c r="H14" s="2" t="n"/>
      <c r="I14" s="4" t="n"/>
      <c r="J14" s="2" t="n"/>
      <c r="K14" s="5" t="n"/>
      <c r="L14" s="6" t="n"/>
      <c r="M14" s="6" t="n"/>
      <c r="N14" s="6" t="n"/>
      <c r="O14" s="6" t="n"/>
      <c r="P14" s="7">
        <f>IF(A14="","",K14*L14)</f>
        <v/>
      </c>
      <c r="Q14" s="7">
        <f>IF(A14="","",IF(H14="Achat",(O14-L14)*K14,IF(H14="Vente",(L14-O14)*K14,0)))</f>
        <v/>
      </c>
      <c r="R14" s="7">
        <f>IF(A14="","",IFERROR(P14*VLOOKUP(F14,'Référentiels'!$A$2:$C$6,3,FALSE),0))</f>
        <v/>
      </c>
      <c r="S14" s="7">
        <f>IF(A14="","",Q14-R14)</f>
        <v/>
      </c>
      <c r="T14" s="7">
        <f>IF(A14="","",MAX(L14-M14,M14-L14)*K14)</f>
        <v/>
      </c>
      <c r="U14" s="8">
        <f>IF(A14="","",IFERROR(S14/T14,0))</f>
        <v/>
      </c>
      <c r="V14" s="9">
        <f>IF(A14="","",IF(S14&gt;0,"Gagnant",IF(S14&lt;0,"Perdant","Égalité")))</f>
        <v/>
      </c>
      <c r="W14" s="2" t="n"/>
      <c r="X14" s="4" t="n"/>
    </row>
    <row r="15">
      <c r="A15" s="2" t="n"/>
      <c r="B15" s="3" t="n"/>
      <c r="C15" s="3" t="n"/>
      <c r="D15" s="4" t="n"/>
      <c r="E15" s="4" t="n"/>
      <c r="F15" s="4" t="n"/>
      <c r="G15" s="4" t="n"/>
      <c r="H15" s="2" t="n"/>
      <c r="I15" s="4" t="n"/>
      <c r="J15" s="2" t="n"/>
      <c r="K15" s="5" t="n"/>
      <c r="L15" s="6" t="n"/>
      <c r="M15" s="6" t="n"/>
      <c r="N15" s="6" t="n"/>
      <c r="O15" s="6" t="n"/>
      <c r="P15" s="10">
        <f>IF(A15="","",K15*L15)</f>
        <v/>
      </c>
      <c r="Q15" s="10">
        <f>IF(A15="","",IF(H15="Achat",(O15-L15)*K15,IF(H15="Vente",(L15-O15)*K15,0)))</f>
        <v/>
      </c>
      <c r="R15" s="10">
        <f>IF(A15="","",IFERROR(P15*VLOOKUP(F15,'Référentiels'!$A$2:$C$6,3,FALSE),0))</f>
        <v/>
      </c>
      <c r="S15" s="10">
        <f>IF(A15="","",Q15-R15)</f>
        <v/>
      </c>
      <c r="T15" s="10">
        <f>IF(A15="","",MAX(L15-M15,M15-L15)*K15)</f>
        <v/>
      </c>
      <c r="U15" s="11">
        <f>IF(A15="","",IFERROR(S15/T15,0))</f>
        <v/>
      </c>
      <c r="V15" s="12">
        <f>IF(A15="","",IF(S15&gt;0,"Gagnant",IF(S15&lt;0,"Perdant","Égalité")))</f>
        <v/>
      </c>
      <c r="W15" s="2" t="n"/>
      <c r="X15" s="4" t="n"/>
    </row>
    <row r="16">
      <c r="A16" s="2" t="n"/>
      <c r="B16" s="3" t="n"/>
      <c r="C16" s="3" t="n"/>
      <c r="D16" s="4" t="n"/>
      <c r="E16" s="4" t="n"/>
      <c r="F16" s="4" t="n"/>
      <c r="G16" s="4" t="n"/>
      <c r="H16" s="2" t="n"/>
      <c r="I16" s="4" t="n"/>
      <c r="J16" s="2" t="n"/>
      <c r="K16" s="5" t="n"/>
      <c r="L16" s="6" t="n"/>
      <c r="M16" s="6" t="n"/>
      <c r="N16" s="6" t="n"/>
      <c r="O16" s="6" t="n"/>
      <c r="P16" s="7">
        <f>IF(A16="","",K16*L16)</f>
        <v/>
      </c>
      <c r="Q16" s="7">
        <f>IF(A16="","",IF(H16="Achat",(O16-L16)*K16,IF(H16="Vente",(L16-O16)*K16,0)))</f>
        <v/>
      </c>
      <c r="R16" s="7">
        <f>IF(A16="","",IFERROR(P16*VLOOKUP(F16,'Référentiels'!$A$2:$C$6,3,FALSE),0))</f>
        <v/>
      </c>
      <c r="S16" s="7">
        <f>IF(A16="","",Q16-R16)</f>
        <v/>
      </c>
      <c r="T16" s="7">
        <f>IF(A16="","",MAX(L16-M16,M16-L16)*K16)</f>
        <v/>
      </c>
      <c r="U16" s="8">
        <f>IF(A16="","",IFERROR(S16/T16,0))</f>
        <v/>
      </c>
      <c r="V16" s="9">
        <f>IF(A16="","",IF(S16&gt;0,"Gagnant",IF(S16&lt;0,"Perdant","Égalité")))</f>
        <v/>
      </c>
      <c r="W16" s="2" t="n"/>
      <c r="X16" s="4" t="n"/>
    </row>
    <row r="17">
      <c r="A17" s="2" t="n"/>
      <c r="B17" s="3" t="n"/>
      <c r="C17" s="3" t="n"/>
      <c r="D17" s="4" t="n"/>
      <c r="E17" s="4" t="n"/>
      <c r="F17" s="4" t="n"/>
      <c r="G17" s="4" t="n"/>
      <c r="H17" s="2" t="n"/>
      <c r="I17" s="4" t="n"/>
      <c r="J17" s="2" t="n"/>
      <c r="K17" s="5" t="n"/>
      <c r="L17" s="6" t="n"/>
      <c r="M17" s="6" t="n"/>
      <c r="N17" s="6" t="n"/>
      <c r="O17" s="6" t="n"/>
      <c r="P17" s="10">
        <f>IF(A17="","",K17*L17)</f>
        <v/>
      </c>
      <c r="Q17" s="10">
        <f>IF(A17="","",IF(H17="Achat",(O17-L17)*K17,IF(H17="Vente",(L17-O17)*K17,0)))</f>
        <v/>
      </c>
      <c r="R17" s="10">
        <f>IF(A17="","",IFERROR(P17*VLOOKUP(F17,'Référentiels'!$A$2:$C$6,3,FALSE),0))</f>
        <v/>
      </c>
      <c r="S17" s="10">
        <f>IF(A17="","",Q17-R17)</f>
        <v/>
      </c>
      <c r="T17" s="10">
        <f>IF(A17="","",MAX(L17-M17,M17-L17)*K17)</f>
        <v/>
      </c>
      <c r="U17" s="11">
        <f>IF(A17="","",IFERROR(S17/T17,0))</f>
        <v/>
      </c>
      <c r="V17" s="12">
        <f>IF(A17="","",IF(S17&gt;0,"Gagnant",IF(S17&lt;0,"Perdant","Égalité")))</f>
        <v/>
      </c>
      <c r="W17" s="2" t="n"/>
      <c r="X17" s="4" t="n"/>
    </row>
    <row r="18">
      <c r="A18" s="2" t="n"/>
      <c r="B18" s="3" t="n"/>
      <c r="C18" s="3" t="n"/>
      <c r="D18" s="4" t="n"/>
      <c r="E18" s="4" t="n"/>
      <c r="F18" s="4" t="n"/>
      <c r="G18" s="4" t="n"/>
      <c r="H18" s="2" t="n"/>
      <c r="I18" s="4" t="n"/>
      <c r="J18" s="2" t="n"/>
      <c r="K18" s="5" t="n"/>
      <c r="L18" s="6" t="n"/>
      <c r="M18" s="6" t="n"/>
      <c r="N18" s="6" t="n"/>
      <c r="O18" s="6" t="n"/>
      <c r="P18" s="7">
        <f>IF(A18="","",K18*L18)</f>
        <v/>
      </c>
      <c r="Q18" s="7">
        <f>IF(A18="","",IF(H18="Achat",(O18-L18)*K18,IF(H18="Vente",(L18-O18)*K18,0)))</f>
        <v/>
      </c>
      <c r="R18" s="7">
        <f>IF(A18="","",IFERROR(P18*VLOOKUP(F18,'Référentiels'!$A$2:$C$6,3,FALSE),0))</f>
        <v/>
      </c>
      <c r="S18" s="7">
        <f>IF(A18="","",Q18-R18)</f>
        <v/>
      </c>
      <c r="T18" s="7">
        <f>IF(A18="","",MAX(L18-M18,M18-L18)*K18)</f>
        <v/>
      </c>
      <c r="U18" s="8">
        <f>IF(A18="","",IFERROR(S18/T18,0))</f>
        <v/>
      </c>
      <c r="V18" s="9">
        <f>IF(A18="","",IF(S18&gt;0,"Gagnant",IF(S18&lt;0,"Perdant","Égalité")))</f>
        <v/>
      </c>
      <c r="W18" s="2" t="n"/>
      <c r="X18" s="4" t="n"/>
    </row>
    <row r="19">
      <c r="A19" s="2" t="n"/>
      <c r="B19" s="3" t="n"/>
      <c r="C19" s="3" t="n"/>
      <c r="D19" s="4" t="n"/>
      <c r="E19" s="4" t="n"/>
      <c r="F19" s="4" t="n"/>
      <c r="G19" s="4" t="n"/>
      <c r="H19" s="2" t="n"/>
      <c r="I19" s="4" t="n"/>
      <c r="J19" s="2" t="n"/>
      <c r="K19" s="5" t="n"/>
      <c r="L19" s="6" t="n"/>
      <c r="M19" s="6" t="n"/>
      <c r="N19" s="6" t="n"/>
      <c r="O19" s="6" t="n"/>
      <c r="P19" s="10">
        <f>IF(A19="","",K19*L19)</f>
        <v/>
      </c>
      <c r="Q19" s="10">
        <f>IF(A19="","",IF(H19="Achat",(O19-L19)*K19,IF(H19="Vente",(L19-O19)*K19,0)))</f>
        <v/>
      </c>
      <c r="R19" s="10">
        <f>IF(A19="","",IFERROR(P19*VLOOKUP(F19,'Référentiels'!$A$2:$C$6,3,FALSE),0))</f>
        <v/>
      </c>
      <c r="S19" s="10">
        <f>IF(A19="","",Q19-R19)</f>
        <v/>
      </c>
      <c r="T19" s="10">
        <f>IF(A19="","",MAX(L19-M19,M19-L19)*K19)</f>
        <v/>
      </c>
      <c r="U19" s="11">
        <f>IF(A19="","",IFERROR(S19/T19,0))</f>
        <v/>
      </c>
      <c r="V19" s="12">
        <f>IF(A19="","",IF(S19&gt;0,"Gagnant",IF(S19&lt;0,"Perdant","Égalité")))</f>
        <v/>
      </c>
      <c r="W19" s="2" t="n"/>
      <c r="X19" s="4" t="n"/>
    </row>
    <row r="20">
      <c r="A20" s="2" t="n"/>
      <c r="B20" s="3" t="n"/>
      <c r="C20" s="3" t="n"/>
      <c r="D20" s="4" t="n"/>
      <c r="E20" s="4" t="n"/>
      <c r="F20" s="4" t="n"/>
      <c r="G20" s="4" t="n"/>
      <c r="H20" s="2" t="n"/>
      <c r="I20" s="4" t="n"/>
      <c r="J20" s="2" t="n"/>
      <c r="K20" s="5" t="n"/>
      <c r="L20" s="6" t="n"/>
      <c r="M20" s="6" t="n"/>
      <c r="N20" s="6" t="n"/>
      <c r="O20" s="6" t="n"/>
      <c r="P20" s="7">
        <f>IF(A20="","",K20*L20)</f>
        <v/>
      </c>
      <c r="Q20" s="7">
        <f>IF(A20="","",IF(H20="Achat",(O20-L20)*K20,IF(H20="Vente",(L20-O20)*K20,0)))</f>
        <v/>
      </c>
      <c r="R20" s="7">
        <f>IF(A20="","",IFERROR(P20*VLOOKUP(F20,'Référentiels'!$A$2:$C$6,3,FALSE),0))</f>
        <v/>
      </c>
      <c r="S20" s="7">
        <f>IF(A20="","",Q20-R20)</f>
        <v/>
      </c>
      <c r="T20" s="7">
        <f>IF(A20="","",MAX(L20-M20,M20-L20)*K20)</f>
        <v/>
      </c>
      <c r="U20" s="8">
        <f>IF(A20="","",IFERROR(S20/T20,0))</f>
        <v/>
      </c>
      <c r="V20" s="9">
        <f>IF(A20="","",IF(S20&gt;0,"Gagnant",IF(S20&lt;0,"Perdant","Égalité")))</f>
        <v/>
      </c>
      <c r="W20" s="2" t="n"/>
      <c r="X20" s="4" t="n"/>
    </row>
    <row r="21">
      <c r="A21" s="2" t="n"/>
      <c r="B21" s="3" t="n"/>
      <c r="C21" s="3" t="n"/>
      <c r="D21" s="4" t="n"/>
      <c r="E21" s="4" t="n"/>
      <c r="F21" s="4" t="n"/>
      <c r="G21" s="4" t="n"/>
      <c r="H21" s="2" t="n"/>
      <c r="I21" s="4" t="n"/>
      <c r="J21" s="2" t="n"/>
      <c r="K21" s="5" t="n"/>
      <c r="L21" s="6" t="n"/>
      <c r="M21" s="6" t="n"/>
      <c r="N21" s="6" t="n"/>
      <c r="O21" s="6" t="n"/>
      <c r="P21" s="10">
        <f>IF(A21="","",K21*L21)</f>
        <v/>
      </c>
      <c r="Q21" s="10">
        <f>IF(A21="","",IF(H21="Achat",(O21-L21)*K21,IF(H21="Vente",(L21-O21)*K21,0)))</f>
        <v/>
      </c>
      <c r="R21" s="10">
        <f>IF(A21="","",IFERROR(P21*VLOOKUP(F21,'Référentiels'!$A$2:$C$6,3,FALSE),0))</f>
        <v/>
      </c>
      <c r="S21" s="10">
        <f>IF(A21="","",Q21-R21)</f>
        <v/>
      </c>
      <c r="T21" s="10">
        <f>IF(A21="","",MAX(L21-M21,M21-L21)*K21)</f>
        <v/>
      </c>
      <c r="U21" s="11">
        <f>IF(A21="","",IFERROR(S21/T21,0))</f>
        <v/>
      </c>
      <c r="V21" s="12">
        <f>IF(A21="","",IF(S21&gt;0,"Gagnant",IF(S21&lt;0,"Perdant","Égalité")))</f>
        <v/>
      </c>
      <c r="W21" s="2" t="n"/>
      <c r="X21" s="4" t="n"/>
    </row>
    <row r="22">
      <c r="A22" s="2" t="n"/>
      <c r="B22" s="3" t="n"/>
      <c r="C22" s="3" t="n"/>
      <c r="D22" s="4" t="n"/>
      <c r="E22" s="4" t="n"/>
      <c r="F22" s="4" t="n"/>
      <c r="G22" s="4" t="n"/>
      <c r="H22" s="2" t="n"/>
      <c r="I22" s="4" t="n"/>
      <c r="J22" s="2" t="n"/>
      <c r="K22" s="5" t="n"/>
      <c r="L22" s="6" t="n"/>
      <c r="M22" s="6" t="n"/>
      <c r="N22" s="6" t="n"/>
      <c r="O22" s="6" t="n"/>
      <c r="P22" s="7">
        <f>IF(A22="","",K22*L22)</f>
        <v/>
      </c>
      <c r="Q22" s="7">
        <f>IF(A22="","",IF(H22="Achat",(O22-L22)*K22,IF(H22="Vente",(L22-O22)*K22,0)))</f>
        <v/>
      </c>
      <c r="R22" s="7">
        <f>IF(A22="","",IFERROR(P22*VLOOKUP(F22,'Référentiels'!$A$2:$C$6,3,FALSE),0))</f>
        <v/>
      </c>
      <c r="S22" s="7">
        <f>IF(A22="","",Q22-R22)</f>
        <v/>
      </c>
      <c r="T22" s="7">
        <f>IF(A22="","",MAX(L22-M22,M22-L22)*K22)</f>
        <v/>
      </c>
      <c r="U22" s="8">
        <f>IF(A22="","",IFERROR(S22/T22,0))</f>
        <v/>
      </c>
      <c r="V22" s="9">
        <f>IF(A22="","",IF(S22&gt;0,"Gagnant",IF(S22&lt;0,"Perdant","Égalité")))</f>
        <v/>
      </c>
      <c r="W22" s="2" t="n"/>
      <c r="X22" s="4" t="n"/>
    </row>
    <row r="23">
      <c r="A23" s="2" t="n"/>
      <c r="B23" s="3" t="n"/>
      <c r="C23" s="3" t="n"/>
      <c r="D23" s="4" t="n"/>
      <c r="E23" s="4" t="n"/>
      <c r="F23" s="4" t="n"/>
      <c r="G23" s="4" t="n"/>
      <c r="H23" s="2" t="n"/>
      <c r="I23" s="4" t="n"/>
      <c r="J23" s="2" t="n"/>
      <c r="K23" s="5" t="n"/>
      <c r="L23" s="6" t="n"/>
      <c r="M23" s="6" t="n"/>
      <c r="N23" s="6" t="n"/>
      <c r="O23" s="6" t="n"/>
      <c r="P23" s="10">
        <f>IF(A23="","",K23*L23)</f>
        <v/>
      </c>
      <c r="Q23" s="10">
        <f>IF(A23="","",IF(H23="Achat",(O23-L23)*K23,IF(H23="Vente",(L23-O23)*K23,0)))</f>
        <v/>
      </c>
      <c r="R23" s="10">
        <f>IF(A23="","",IFERROR(P23*VLOOKUP(F23,'Référentiels'!$A$2:$C$6,3,FALSE),0))</f>
        <v/>
      </c>
      <c r="S23" s="10">
        <f>IF(A23="","",Q23-R23)</f>
        <v/>
      </c>
      <c r="T23" s="10">
        <f>IF(A23="","",MAX(L23-M23,M23-L23)*K23)</f>
        <v/>
      </c>
      <c r="U23" s="11">
        <f>IF(A23="","",IFERROR(S23/T23,0))</f>
        <v/>
      </c>
      <c r="V23" s="12">
        <f>IF(A23="","",IF(S23&gt;0,"Gagnant",IF(S23&lt;0,"Perdant","Égalité")))</f>
        <v/>
      </c>
      <c r="W23" s="2" t="n"/>
      <c r="X23" s="4" t="n"/>
    </row>
    <row r="24">
      <c r="A24" s="2" t="n"/>
      <c r="B24" s="3" t="n"/>
      <c r="C24" s="3" t="n"/>
      <c r="D24" s="4" t="n"/>
      <c r="E24" s="4" t="n"/>
      <c r="F24" s="4" t="n"/>
      <c r="G24" s="4" t="n"/>
      <c r="H24" s="2" t="n"/>
      <c r="I24" s="4" t="n"/>
      <c r="J24" s="2" t="n"/>
      <c r="K24" s="5" t="n"/>
      <c r="L24" s="6" t="n"/>
      <c r="M24" s="6" t="n"/>
      <c r="N24" s="6" t="n"/>
      <c r="O24" s="6" t="n"/>
      <c r="P24" s="7">
        <f>IF(A24="","",K24*L24)</f>
        <v/>
      </c>
      <c r="Q24" s="7">
        <f>IF(A24="","",IF(H24="Achat",(O24-L24)*K24,IF(H24="Vente",(L24-O24)*K24,0)))</f>
        <v/>
      </c>
      <c r="R24" s="7">
        <f>IF(A24="","",IFERROR(P24*VLOOKUP(F24,'Référentiels'!$A$2:$C$6,3,FALSE),0))</f>
        <v/>
      </c>
      <c r="S24" s="7">
        <f>IF(A24="","",Q24-R24)</f>
        <v/>
      </c>
      <c r="T24" s="7">
        <f>IF(A24="","",MAX(L24-M24,M24-L24)*K24)</f>
        <v/>
      </c>
      <c r="U24" s="8">
        <f>IF(A24="","",IFERROR(S24/T24,0))</f>
        <v/>
      </c>
      <c r="V24" s="9">
        <f>IF(A24="","",IF(S24&gt;0,"Gagnant",IF(S24&lt;0,"Perdant","Égalité")))</f>
        <v/>
      </c>
      <c r="W24" s="2" t="n"/>
      <c r="X24" s="4" t="n"/>
    </row>
    <row r="25">
      <c r="A25" s="2" t="n"/>
      <c r="B25" s="3" t="n"/>
      <c r="C25" s="3" t="n"/>
      <c r="D25" s="4" t="n"/>
      <c r="E25" s="4" t="n"/>
      <c r="F25" s="4" t="n"/>
      <c r="G25" s="4" t="n"/>
      <c r="H25" s="2" t="n"/>
      <c r="I25" s="4" t="n"/>
      <c r="J25" s="2" t="n"/>
      <c r="K25" s="5" t="n"/>
      <c r="L25" s="6" t="n"/>
      <c r="M25" s="6" t="n"/>
      <c r="N25" s="6" t="n"/>
      <c r="O25" s="6" t="n"/>
      <c r="P25" s="10">
        <f>IF(A25="","",K25*L25)</f>
        <v/>
      </c>
      <c r="Q25" s="10">
        <f>IF(A25="","",IF(H25="Achat",(O25-L25)*K25,IF(H25="Vente",(L25-O25)*K25,0)))</f>
        <v/>
      </c>
      <c r="R25" s="10">
        <f>IF(A25="","",IFERROR(P25*VLOOKUP(F25,'Référentiels'!$A$2:$C$6,3,FALSE),0))</f>
        <v/>
      </c>
      <c r="S25" s="10">
        <f>IF(A25="","",Q25-R25)</f>
        <v/>
      </c>
      <c r="T25" s="10">
        <f>IF(A25="","",MAX(L25-M25,M25-L25)*K25)</f>
        <v/>
      </c>
      <c r="U25" s="11">
        <f>IF(A25="","",IFERROR(S25/T25,0))</f>
        <v/>
      </c>
      <c r="V25" s="12">
        <f>IF(A25="","",IF(S25&gt;0,"Gagnant",IF(S25&lt;0,"Perdant","Égalité")))</f>
        <v/>
      </c>
      <c r="W25" s="2" t="n"/>
      <c r="X25" s="4" t="n"/>
    </row>
    <row r="26">
      <c r="A26" s="2" t="n"/>
      <c r="B26" s="3" t="n"/>
      <c r="C26" s="3" t="n"/>
      <c r="D26" s="4" t="n"/>
      <c r="E26" s="4" t="n"/>
      <c r="F26" s="4" t="n"/>
      <c r="G26" s="4" t="n"/>
      <c r="H26" s="2" t="n"/>
      <c r="I26" s="4" t="n"/>
      <c r="J26" s="2" t="n"/>
      <c r="K26" s="5" t="n"/>
      <c r="L26" s="6" t="n"/>
      <c r="M26" s="6" t="n"/>
      <c r="N26" s="6" t="n"/>
      <c r="O26" s="6" t="n"/>
      <c r="P26" s="7">
        <f>IF(A26="","",K26*L26)</f>
        <v/>
      </c>
      <c r="Q26" s="7">
        <f>IF(A26="","",IF(H26="Achat",(O26-L26)*K26,IF(H26="Vente",(L26-O26)*K26,0)))</f>
        <v/>
      </c>
      <c r="R26" s="7">
        <f>IF(A26="","",IFERROR(P26*VLOOKUP(F26,'Référentiels'!$A$2:$C$6,3,FALSE),0))</f>
        <v/>
      </c>
      <c r="S26" s="7">
        <f>IF(A26="","",Q26-R26)</f>
        <v/>
      </c>
      <c r="T26" s="7">
        <f>IF(A26="","",MAX(L26-M26,M26-L26)*K26)</f>
        <v/>
      </c>
      <c r="U26" s="8">
        <f>IF(A26="","",IFERROR(S26/T26,0))</f>
        <v/>
      </c>
      <c r="V26" s="9">
        <f>IF(A26="","",IF(S26&gt;0,"Gagnant",IF(S26&lt;0,"Perdant","Égalité")))</f>
        <v/>
      </c>
      <c r="W26" s="2" t="n"/>
      <c r="X26" s="4" t="n"/>
    </row>
    <row r="27">
      <c r="A27" s="2" t="n"/>
      <c r="B27" s="3" t="n"/>
      <c r="C27" s="3" t="n"/>
      <c r="D27" s="4" t="n"/>
      <c r="E27" s="4" t="n"/>
      <c r="F27" s="4" t="n"/>
      <c r="G27" s="4" t="n"/>
      <c r="H27" s="2" t="n"/>
      <c r="I27" s="4" t="n"/>
      <c r="J27" s="2" t="n"/>
      <c r="K27" s="5" t="n"/>
      <c r="L27" s="6" t="n"/>
      <c r="M27" s="6" t="n"/>
      <c r="N27" s="6" t="n"/>
      <c r="O27" s="6" t="n"/>
      <c r="P27" s="10">
        <f>IF(A27="","",K27*L27)</f>
        <v/>
      </c>
      <c r="Q27" s="10">
        <f>IF(A27="","",IF(H27="Achat",(O27-L27)*K27,IF(H27="Vente",(L27-O27)*K27,0)))</f>
        <v/>
      </c>
      <c r="R27" s="10">
        <f>IF(A27="","",IFERROR(P27*VLOOKUP(F27,'Référentiels'!$A$2:$C$6,3,FALSE),0))</f>
        <v/>
      </c>
      <c r="S27" s="10">
        <f>IF(A27="","",Q27-R27)</f>
        <v/>
      </c>
      <c r="T27" s="10">
        <f>IF(A27="","",MAX(L27-M27,M27-L27)*K27)</f>
        <v/>
      </c>
      <c r="U27" s="11">
        <f>IF(A27="","",IFERROR(S27/T27,0))</f>
        <v/>
      </c>
      <c r="V27" s="12">
        <f>IF(A27="","",IF(S27&gt;0,"Gagnant",IF(S27&lt;0,"Perdant","Égalité")))</f>
        <v/>
      </c>
      <c r="W27" s="2" t="n"/>
      <c r="X27" s="4" t="n"/>
    </row>
    <row r="28">
      <c r="A28" s="2" t="n"/>
      <c r="B28" s="3" t="n"/>
      <c r="C28" s="3" t="n"/>
      <c r="D28" s="4" t="n"/>
      <c r="E28" s="4" t="n"/>
      <c r="F28" s="4" t="n"/>
      <c r="G28" s="4" t="n"/>
      <c r="H28" s="2" t="n"/>
      <c r="I28" s="4" t="n"/>
      <c r="J28" s="2" t="n"/>
      <c r="K28" s="5" t="n"/>
      <c r="L28" s="6" t="n"/>
      <c r="M28" s="6" t="n"/>
      <c r="N28" s="6" t="n"/>
      <c r="O28" s="6" t="n"/>
      <c r="P28" s="7">
        <f>IF(A28="","",K28*L28)</f>
        <v/>
      </c>
      <c r="Q28" s="7">
        <f>IF(A28="","",IF(H28="Achat",(O28-L28)*K28,IF(H28="Vente",(L28-O28)*K28,0)))</f>
        <v/>
      </c>
      <c r="R28" s="7">
        <f>IF(A28="","",IFERROR(P28*VLOOKUP(F28,'Référentiels'!$A$2:$C$6,3,FALSE),0))</f>
        <v/>
      </c>
      <c r="S28" s="7">
        <f>IF(A28="","",Q28-R28)</f>
        <v/>
      </c>
      <c r="T28" s="7">
        <f>IF(A28="","",MAX(L28-M28,M28-L28)*K28)</f>
        <v/>
      </c>
      <c r="U28" s="8">
        <f>IF(A28="","",IFERROR(S28/T28,0))</f>
        <v/>
      </c>
      <c r="V28" s="9">
        <f>IF(A28="","",IF(S28&gt;0,"Gagnant",IF(S28&lt;0,"Perdant","Égalité")))</f>
        <v/>
      </c>
      <c r="W28" s="2" t="n"/>
      <c r="X28" s="4" t="n"/>
    </row>
    <row r="29">
      <c r="A29" s="2" t="n"/>
      <c r="B29" s="3" t="n"/>
      <c r="C29" s="3" t="n"/>
      <c r="D29" s="4" t="n"/>
      <c r="E29" s="4" t="n"/>
      <c r="F29" s="4" t="n"/>
      <c r="G29" s="4" t="n"/>
      <c r="H29" s="2" t="n"/>
      <c r="I29" s="4" t="n"/>
      <c r="J29" s="2" t="n"/>
      <c r="K29" s="5" t="n"/>
      <c r="L29" s="6" t="n"/>
      <c r="M29" s="6" t="n"/>
      <c r="N29" s="6" t="n"/>
      <c r="O29" s="6" t="n"/>
      <c r="P29" s="10">
        <f>IF(A29="","",K29*L29)</f>
        <v/>
      </c>
      <c r="Q29" s="10">
        <f>IF(A29="","",IF(H29="Achat",(O29-L29)*K29,IF(H29="Vente",(L29-O29)*K29,0)))</f>
        <v/>
      </c>
      <c r="R29" s="10">
        <f>IF(A29="","",IFERROR(P29*VLOOKUP(F29,'Référentiels'!$A$2:$C$6,3,FALSE),0))</f>
        <v/>
      </c>
      <c r="S29" s="10">
        <f>IF(A29="","",Q29-R29)</f>
        <v/>
      </c>
      <c r="T29" s="10">
        <f>IF(A29="","",MAX(L29-M29,M29-L29)*K29)</f>
        <v/>
      </c>
      <c r="U29" s="11">
        <f>IF(A29="","",IFERROR(S29/T29,0))</f>
        <v/>
      </c>
      <c r="V29" s="12">
        <f>IF(A29="","",IF(S29&gt;0,"Gagnant",IF(S29&lt;0,"Perdant","Égalité")))</f>
        <v/>
      </c>
      <c r="W29" s="2" t="n"/>
      <c r="X29" s="4" t="n"/>
    </row>
    <row r="30">
      <c r="A30" s="2" t="n"/>
      <c r="B30" s="3" t="n"/>
      <c r="C30" s="3" t="n"/>
      <c r="D30" s="4" t="n"/>
      <c r="E30" s="4" t="n"/>
      <c r="F30" s="4" t="n"/>
      <c r="G30" s="4" t="n"/>
      <c r="H30" s="2" t="n"/>
      <c r="I30" s="4" t="n"/>
      <c r="J30" s="2" t="n"/>
      <c r="K30" s="5" t="n"/>
      <c r="L30" s="6" t="n"/>
      <c r="M30" s="6" t="n"/>
      <c r="N30" s="6" t="n"/>
      <c r="O30" s="6" t="n"/>
      <c r="P30" s="7">
        <f>IF(A30="","",K30*L30)</f>
        <v/>
      </c>
      <c r="Q30" s="7">
        <f>IF(A30="","",IF(H30="Achat",(O30-L30)*K30,IF(H30="Vente",(L30-O30)*K30,0)))</f>
        <v/>
      </c>
      <c r="R30" s="7">
        <f>IF(A30="","",IFERROR(P30*VLOOKUP(F30,'Référentiels'!$A$2:$C$6,3,FALSE),0))</f>
        <v/>
      </c>
      <c r="S30" s="7">
        <f>IF(A30="","",Q30-R30)</f>
        <v/>
      </c>
      <c r="T30" s="7">
        <f>IF(A30="","",MAX(L30-M30,M30-L30)*K30)</f>
        <v/>
      </c>
      <c r="U30" s="8">
        <f>IF(A30="","",IFERROR(S30/T30,0))</f>
        <v/>
      </c>
      <c r="V30" s="9">
        <f>IF(A30="","",IF(S30&gt;0,"Gagnant",IF(S30&lt;0,"Perdant","Égalité")))</f>
        <v/>
      </c>
      <c r="W30" s="2" t="n"/>
      <c r="X30" s="4" t="n"/>
    </row>
    <row r="31">
      <c r="A31" s="2" t="n"/>
      <c r="B31" s="3" t="n"/>
      <c r="C31" s="3" t="n"/>
      <c r="D31" s="4" t="n"/>
      <c r="E31" s="4" t="n"/>
      <c r="F31" s="4" t="n"/>
      <c r="G31" s="4" t="n"/>
      <c r="H31" s="2" t="n"/>
      <c r="I31" s="4" t="n"/>
      <c r="J31" s="2" t="n"/>
      <c r="K31" s="5" t="n"/>
      <c r="L31" s="6" t="n"/>
      <c r="M31" s="6" t="n"/>
      <c r="N31" s="6" t="n"/>
      <c r="O31" s="6" t="n"/>
      <c r="P31" s="10">
        <f>IF(A31="","",K31*L31)</f>
        <v/>
      </c>
      <c r="Q31" s="10">
        <f>IF(A31="","",IF(H31="Achat",(O31-L31)*K31,IF(H31="Vente",(L31-O31)*K31,0)))</f>
        <v/>
      </c>
      <c r="R31" s="10">
        <f>IF(A31="","",IFERROR(P31*VLOOKUP(F31,'Référentiels'!$A$2:$C$6,3,FALSE),0))</f>
        <v/>
      </c>
      <c r="S31" s="10">
        <f>IF(A31="","",Q31-R31)</f>
        <v/>
      </c>
      <c r="T31" s="10">
        <f>IF(A31="","",MAX(L31-M31,M31-L31)*K31)</f>
        <v/>
      </c>
      <c r="U31" s="11">
        <f>IF(A31="","",IFERROR(S31/T31,0))</f>
        <v/>
      </c>
      <c r="V31" s="12">
        <f>IF(A31="","",IF(S31&gt;0,"Gagnant",IF(S31&lt;0,"Perdant","Égalité")))</f>
        <v/>
      </c>
      <c r="W31" s="2" t="n"/>
      <c r="X31" s="4" t="n"/>
    </row>
    <row r="32">
      <c r="A32" s="2" t="n"/>
      <c r="B32" s="3" t="n"/>
      <c r="C32" s="3" t="n"/>
      <c r="D32" s="4" t="n"/>
      <c r="E32" s="4" t="n"/>
      <c r="F32" s="4" t="n"/>
      <c r="G32" s="4" t="n"/>
      <c r="H32" s="2" t="n"/>
      <c r="I32" s="4" t="n"/>
      <c r="J32" s="2" t="n"/>
      <c r="K32" s="5" t="n"/>
      <c r="L32" s="6" t="n"/>
      <c r="M32" s="6" t="n"/>
      <c r="N32" s="6" t="n"/>
      <c r="O32" s="6" t="n"/>
      <c r="P32" s="7">
        <f>IF(A32="","",K32*L32)</f>
        <v/>
      </c>
      <c r="Q32" s="7">
        <f>IF(A32="","",IF(H32="Achat",(O32-L32)*K32,IF(H32="Vente",(L32-O32)*K32,0)))</f>
        <v/>
      </c>
      <c r="R32" s="7">
        <f>IF(A32="","",IFERROR(P32*VLOOKUP(F32,'Référentiels'!$A$2:$C$6,3,FALSE),0))</f>
        <v/>
      </c>
      <c r="S32" s="7">
        <f>IF(A32="","",Q32-R32)</f>
        <v/>
      </c>
      <c r="T32" s="7">
        <f>IF(A32="","",MAX(L32-M32,M32-L32)*K32)</f>
        <v/>
      </c>
      <c r="U32" s="8">
        <f>IF(A32="","",IFERROR(S32/T32,0))</f>
        <v/>
      </c>
      <c r="V32" s="9">
        <f>IF(A32="","",IF(S32&gt;0,"Gagnant",IF(S32&lt;0,"Perdant","Égalité")))</f>
        <v/>
      </c>
      <c r="W32" s="2" t="n"/>
      <c r="X32" s="4" t="n"/>
    </row>
    <row r="33">
      <c r="A33" s="2" t="n"/>
      <c r="B33" s="3" t="n"/>
      <c r="C33" s="3" t="n"/>
      <c r="D33" s="4" t="n"/>
      <c r="E33" s="4" t="n"/>
      <c r="F33" s="4" t="n"/>
      <c r="G33" s="4" t="n"/>
      <c r="H33" s="2" t="n"/>
      <c r="I33" s="4" t="n"/>
      <c r="J33" s="2" t="n"/>
      <c r="K33" s="5" t="n"/>
      <c r="L33" s="6" t="n"/>
      <c r="M33" s="6" t="n"/>
      <c r="N33" s="6" t="n"/>
      <c r="O33" s="6" t="n"/>
      <c r="P33" s="10">
        <f>IF(A33="","",K33*L33)</f>
        <v/>
      </c>
      <c r="Q33" s="10">
        <f>IF(A33="","",IF(H33="Achat",(O33-L33)*K33,IF(H33="Vente",(L33-O33)*K33,0)))</f>
        <v/>
      </c>
      <c r="R33" s="10">
        <f>IF(A33="","",IFERROR(P33*VLOOKUP(F33,'Référentiels'!$A$2:$C$6,3,FALSE),0))</f>
        <v/>
      </c>
      <c r="S33" s="10">
        <f>IF(A33="","",Q33-R33)</f>
        <v/>
      </c>
      <c r="T33" s="10">
        <f>IF(A33="","",MAX(L33-M33,M33-L33)*K33)</f>
        <v/>
      </c>
      <c r="U33" s="11">
        <f>IF(A33="","",IFERROR(S33/T33,0))</f>
        <v/>
      </c>
      <c r="V33" s="12">
        <f>IF(A33="","",IF(S33&gt;0,"Gagnant",IF(S33&lt;0,"Perdant","Égalité")))</f>
        <v/>
      </c>
      <c r="W33" s="2" t="n"/>
      <c r="X33" s="4" t="n"/>
    </row>
    <row r="34">
      <c r="A34" s="2" t="n"/>
      <c r="B34" s="3" t="n"/>
      <c r="C34" s="3" t="n"/>
      <c r="D34" s="4" t="n"/>
      <c r="E34" s="4" t="n"/>
      <c r="F34" s="4" t="n"/>
      <c r="G34" s="4" t="n"/>
      <c r="H34" s="2" t="n"/>
      <c r="I34" s="4" t="n"/>
      <c r="J34" s="2" t="n"/>
      <c r="K34" s="5" t="n"/>
      <c r="L34" s="6" t="n"/>
      <c r="M34" s="6" t="n"/>
      <c r="N34" s="6" t="n"/>
      <c r="O34" s="6" t="n"/>
      <c r="P34" s="7">
        <f>IF(A34="","",K34*L34)</f>
        <v/>
      </c>
      <c r="Q34" s="7">
        <f>IF(A34="","",IF(H34="Achat",(O34-L34)*K34,IF(H34="Vente",(L34-O34)*K34,0)))</f>
        <v/>
      </c>
      <c r="R34" s="7">
        <f>IF(A34="","",IFERROR(P34*VLOOKUP(F34,'Référentiels'!$A$2:$C$6,3,FALSE),0))</f>
        <v/>
      </c>
      <c r="S34" s="7">
        <f>IF(A34="","",Q34-R34)</f>
        <v/>
      </c>
      <c r="T34" s="7">
        <f>IF(A34="","",MAX(L34-M34,M34-L34)*K34)</f>
        <v/>
      </c>
      <c r="U34" s="8">
        <f>IF(A34="","",IFERROR(S34/T34,0))</f>
        <v/>
      </c>
      <c r="V34" s="9">
        <f>IF(A34="","",IF(S34&gt;0,"Gagnant",IF(S34&lt;0,"Perdant","Égalité")))</f>
        <v/>
      </c>
      <c r="W34" s="2" t="n"/>
      <c r="X34" s="4" t="n"/>
    </row>
    <row r="35">
      <c r="A35" s="2" t="n"/>
      <c r="B35" s="3" t="n"/>
      <c r="C35" s="3" t="n"/>
      <c r="D35" s="4" t="n"/>
      <c r="E35" s="4" t="n"/>
      <c r="F35" s="4" t="n"/>
      <c r="G35" s="4" t="n"/>
      <c r="H35" s="2" t="n"/>
      <c r="I35" s="4" t="n"/>
      <c r="J35" s="2" t="n"/>
      <c r="K35" s="5" t="n"/>
      <c r="L35" s="6" t="n"/>
      <c r="M35" s="6" t="n"/>
      <c r="N35" s="6" t="n"/>
      <c r="O35" s="6" t="n"/>
      <c r="P35" s="10">
        <f>IF(A35="","",K35*L35)</f>
        <v/>
      </c>
      <c r="Q35" s="10">
        <f>IF(A35="","",IF(H35="Achat",(O35-L35)*K35,IF(H35="Vente",(L35-O35)*K35,0)))</f>
        <v/>
      </c>
      <c r="R35" s="10">
        <f>IF(A35="","",IFERROR(P35*VLOOKUP(F35,'Référentiels'!$A$2:$C$6,3,FALSE),0))</f>
        <v/>
      </c>
      <c r="S35" s="10">
        <f>IF(A35="","",Q35-R35)</f>
        <v/>
      </c>
      <c r="T35" s="10">
        <f>IF(A35="","",MAX(L35-M35,M35-L35)*K35)</f>
        <v/>
      </c>
      <c r="U35" s="11">
        <f>IF(A35="","",IFERROR(S35/T35,0))</f>
        <v/>
      </c>
      <c r="V35" s="12">
        <f>IF(A35="","",IF(S35&gt;0,"Gagnant",IF(S35&lt;0,"Perdant","Égalité")))</f>
        <v/>
      </c>
      <c r="W35" s="2" t="n"/>
      <c r="X35" s="4" t="n"/>
    </row>
    <row r="36">
      <c r="A36" s="2" t="n"/>
      <c r="B36" s="3" t="n"/>
      <c r="C36" s="3" t="n"/>
      <c r="D36" s="4" t="n"/>
      <c r="E36" s="4" t="n"/>
      <c r="F36" s="4" t="n"/>
      <c r="G36" s="4" t="n"/>
      <c r="H36" s="2" t="n"/>
      <c r="I36" s="4" t="n"/>
      <c r="J36" s="2" t="n"/>
      <c r="K36" s="5" t="n"/>
      <c r="L36" s="6" t="n"/>
      <c r="M36" s="6" t="n"/>
      <c r="N36" s="6" t="n"/>
      <c r="O36" s="6" t="n"/>
      <c r="P36" s="7">
        <f>IF(A36="","",K36*L36)</f>
        <v/>
      </c>
      <c r="Q36" s="7">
        <f>IF(A36="","",IF(H36="Achat",(O36-L36)*K36,IF(H36="Vente",(L36-O36)*K36,0)))</f>
        <v/>
      </c>
      <c r="R36" s="7">
        <f>IF(A36="","",IFERROR(P36*VLOOKUP(F36,'Référentiels'!$A$2:$C$6,3,FALSE),0))</f>
        <v/>
      </c>
      <c r="S36" s="7">
        <f>IF(A36="","",Q36-R36)</f>
        <v/>
      </c>
      <c r="T36" s="7">
        <f>IF(A36="","",MAX(L36-M36,M36-L36)*K36)</f>
        <v/>
      </c>
      <c r="U36" s="8">
        <f>IF(A36="","",IFERROR(S36/T36,0))</f>
        <v/>
      </c>
      <c r="V36" s="9">
        <f>IF(A36="","",IF(S36&gt;0,"Gagnant",IF(S36&lt;0,"Perdant","Égalité")))</f>
        <v/>
      </c>
      <c r="W36" s="2" t="n"/>
      <c r="X36" s="4" t="n"/>
    </row>
    <row r="37">
      <c r="A37" s="2" t="n"/>
      <c r="B37" s="3" t="n"/>
      <c r="C37" s="3" t="n"/>
      <c r="D37" s="4" t="n"/>
      <c r="E37" s="4" t="n"/>
      <c r="F37" s="4" t="n"/>
      <c r="G37" s="4" t="n"/>
      <c r="H37" s="2" t="n"/>
      <c r="I37" s="4" t="n"/>
      <c r="J37" s="2" t="n"/>
      <c r="K37" s="5" t="n"/>
      <c r="L37" s="6" t="n"/>
      <c r="M37" s="6" t="n"/>
      <c r="N37" s="6" t="n"/>
      <c r="O37" s="6" t="n"/>
      <c r="P37" s="10">
        <f>IF(A37="","",K37*L37)</f>
        <v/>
      </c>
      <c r="Q37" s="10">
        <f>IF(A37="","",IF(H37="Achat",(O37-L37)*K37,IF(H37="Vente",(L37-O37)*K37,0)))</f>
        <v/>
      </c>
      <c r="R37" s="10">
        <f>IF(A37="","",IFERROR(P37*VLOOKUP(F37,'Référentiels'!$A$2:$C$6,3,FALSE),0))</f>
        <v/>
      </c>
      <c r="S37" s="10">
        <f>IF(A37="","",Q37-R37)</f>
        <v/>
      </c>
      <c r="T37" s="10">
        <f>IF(A37="","",MAX(L37-M37,M37-L37)*K37)</f>
        <v/>
      </c>
      <c r="U37" s="11">
        <f>IF(A37="","",IFERROR(S37/T37,0))</f>
        <v/>
      </c>
      <c r="V37" s="12">
        <f>IF(A37="","",IF(S37&gt;0,"Gagnant",IF(S37&lt;0,"Perdant","Égalité")))</f>
        <v/>
      </c>
      <c r="W37" s="2" t="n"/>
      <c r="X37" s="4" t="n"/>
    </row>
    <row r="38">
      <c r="A38" s="2" t="n"/>
      <c r="B38" s="3" t="n"/>
      <c r="C38" s="3" t="n"/>
      <c r="D38" s="4" t="n"/>
      <c r="E38" s="4" t="n"/>
      <c r="F38" s="4" t="n"/>
      <c r="G38" s="4" t="n"/>
      <c r="H38" s="2" t="n"/>
      <c r="I38" s="4" t="n"/>
      <c r="J38" s="2" t="n"/>
      <c r="K38" s="5" t="n"/>
      <c r="L38" s="6" t="n"/>
      <c r="M38" s="6" t="n"/>
      <c r="N38" s="6" t="n"/>
      <c r="O38" s="6" t="n"/>
      <c r="P38" s="7">
        <f>IF(A38="","",K38*L38)</f>
        <v/>
      </c>
      <c r="Q38" s="7">
        <f>IF(A38="","",IF(H38="Achat",(O38-L38)*K38,IF(H38="Vente",(L38-O38)*K38,0)))</f>
        <v/>
      </c>
      <c r="R38" s="7">
        <f>IF(A38="","",IFERROR(P38*VLOOKUP(F38,'Référentiels'!$A$2:$C$6,3,FALSE),0))</f>
        <v/>
      </c>
      <c r="S38" s="7">
        <f>IF(A38="","",Q38-R38)</f>
        <v/>
      </c>
      <c r="T38" s="7">
        <f>IF(A38="","",MAX(L38-M38,M38-L38)*K38)</f>
        <v/>
      </c>
      <c r="U38" s="8">
        <f>IF(A38="","",IFERROR(S38/T38,0))</f>
        <v/>
      </c>
      <c r="V38" s="9">
        <f>IF(A38="","",IF(S38&gt;0,"Gagnant",IF(S38&lt;0,"Perdant","Égalité")))</f>
        <v/>
      </c>
      <c r="W38" s="2" t="n"/>
      <c r="X38" s="4" t="n"/>
    </row>
    <row r="39">
      <c r="A39" s="2" t="n"/>
      <c r="B39" s="3" t="n"/>
      <c r="C39" s="3" t="n"/>
      <c r="D39" s="4" t="n"/>
      <c r="E39" s="4" t="n"/>
      <c r="F39" s="4" t="n"/>
      <c r="G39" s="4" t="n"/>
      <c r="H39" s="2" t="n"/>
      <c r="I39" s="4" t="n"/>
      <c r="J39" s="2" t="n"/>
      <c r="K39" s="5" t="n"/>
      <c r="L39" s="6" t="n"/>
      <c r="M39" s="6" t="n"/>
      <c r="N39" s="6" t="n"/>
      <c r="O39" s="6" t="n"/>
      <c r="P39" s="10">
        <f>IF(A39="","",K39*L39)</f>
        <v/>
      </c>
      <c r="Q39" s="10">
        <f>IF(A39="","",IF(H39="Achat",(O39-L39)*K39,IF(H39="Vente",(L39-O39)*K39,0)))</f>
        <v/>
      </c>
      <c r="R39" s="10">
        <f>IF(A39="","",IFERROR(P39*VLOOKUP(F39,'Référentiels'!$A$2:$C$6,3,FALSE),0))</f>
        <v/>
      </c>
      <c r="S39" s="10">
        <f>IF(A39="","",Q39-R39)</f>
        <v/>
      </c>
      <c r="T39" s="10">
        <f>IF(A39="","",MAX(L39-M39,M39-L39)*K39)</f>
        <v/>
      </c>
      <c r="U39" s="11">
        <f>IF(A39="","",IFERROR(S39/T39,0))</f>
        <v/>
      </c>
      <c r="V39" s="12">
        <f>IF(A39="","",IF(S39&gt;0,"Gagnant",IF(S39&lt;0,"Perdant","Égalité")))</f>
        <v/>
      </c>
      <c r="W39" s="2" t="n"/>
      <c r="X39" s="4" t="n"/>
    </row>
    <row r="40">
      <c r="A40" s="2" t="n"/>
      <c r="B40" s="3" t="n"/>
      <c r="C40" s="3" t="n"/>
      <c r="D40" s="4" t="n"/>
      <c r="E40" s="4" t="n"/>
      <c r="F40" s="4" t="n"/>
      <c r="G40" s="4" t="n"/>
      <c r="H40" s="2" t="n"/>
      <c r="I40" s="4" t="n"/>
      <c r="J40" s="2" t="n"/>
      <c r="K40" s="5" t="n"/>
      <c r="L40" s="6" t="n"/>
      <c r="M40" s="6" t="n"/>
      <c r="N40" s="6" t="n"/>
      <c r="O40" s="6" t="n"/>
      <c r="P40" s="7">
        <f>IF(A40="","",K40*L40)</f>
        <v/>
      </c>
      <c r="Q40" s="7">
        <f>IF(A40="","",IF(H40="Achat",(O40-L40)*K40,IF(H40="Vente",(L40-O40)*K40,0)))</f>
        <v/>
      </c>
      <c r="R40" s="7">
        <f>IF(A40="","",IFERROR(P40*VLOOKUP(F40,'Référentiels'!$A$2:$C$6,3,FALSE),0))</f>
        <v/>
      </c>
      <c r="S40" s="7">
        <f>IF(A40="","",Q40-R40)</f>
        <v/>
      </c>
      <c r="T40" s="7">
        <f>IF(A40="","",MAX(L40-M40,M40-L40)*K40)</f>
        <v/>
      </c>
      <c r="U40" s="8">
        <f>IF(A40="","",IFERROR(S40/T40,0))</f>
        <v/>
      </c>
      <c r="V40" s="9">
        <f>IF(A40="","",IF(S40&gt;0,"Gagnant",IF(S40&lt;0,"Perdant","Égalité")))</f>
        <v/>
      </c>
      <c r="W40" s="2" t="n"/>
      <c r="X40" s="4" t="n"/>
    </row>
    <row r="41">
      <c r="A41" s="2" t="n"/>
      <c r="B41" s="3" t="n"/>
      <c r="C41" s="3" t="n"/>
      <c r="D41" s="4" t="n"/>
      <c r="E41" s="4" t="n"/>
      <c r="F41" s="4" t="n"/>
      <c r="G41" s="4" t="n"/>
      <c r="H41" s="2" t="n"/>
      <c r="I41" s="4" t="n"/>
      <c r="J41" s="2" t="n"/>
      <c r="K41" s="5" t="n"/>
      <c r="L41" s="6" t="n"/>
      <c r="M41" s="6" t="n"/>
      <c r="N41" s="6" t="n"/>
      <c r="O41" s="6" t="n"/>
      <c r="P41" s="10">
        <f>IF(A41="","",K41*L41)</f>
        <v/>
      </c>
      <c r="Q41" s="10">
        <f>IF(A41="","",IF(H41="Achat",(O41-L41)*K41,IF(H41="Vente",(L41-O41)*K41,0)))</f>
        <v/>
      </c>
      <c r="R41" s="10">
        <f>IF(A41="","",IFERROR(P41*VLOOKUP(F41,'Référentiels'!$A$2:$C$6,3,FALSE),0))</f>
        <v/>
      </c>
      <c r="S41" s="10">
        <f>IF(A41="","",Q41-R41)</f>
        <v/>
      </c>
      <c r="T41" s="10">
        <f>IF(A41="","",MAX(L41-M41,M41-L41)*K41)</f>
        <v/>
      </c>
      <c r="U41" s="11">
        <f>IF(A41="","",IFERROR(S41/T41,0))</f>
        <v/>
      </c>
      <c r="V41" s="12">
        <f>IF(A41="","",IF(S41&gt;0,"Gagnant",IF(S41&lt;0,"Perdant","Égalité")))</f>
        <v/>
      </c>
      <c r="W41" s="2" t="n"/>
      <c r="X41" s="4" t="n"/>
    </row>
    <row r="42">
      <c r="A42" s="2" t="n"/>
      <c r="B42" s="3" t="n"/>
      <c r="C42" s="3" t="n"/>
      <c r="D42" s="4" t="n"/>
      <c r="E42" s="4" t="n"/>
      <c r="F42" s="4" t="n"/>
      <c r="G42" s="4" t="n"/>
      <c r="H42" s="2" t="n"/>
      <c r="I42" s="4" t="n"/>
      <c r="J42" s="2" t="n"/>
      <c r="K42" s="5" t="n"/>
      <c r="L42" s="6" t="n"/>
      <c r="M42" s="6" t="n"/>
      <c r="N42" s="6" t="n"/>
      <c r="O42" s="6" t="n"/>
      <c r="P42" s="7">
        <f>IF(A42="","",K42*L42)</f>
        <v/>
      </c>
      <c r="Q42" s="7">
        <f>IF(A42="","",IF(H42="Achat",(O42-L42)*K42,IF(H42="Vente",(L42-O42)*K42,0)))</f>
        <v/>
      </c>
      <c r="R42" s="7">
        <f>IF(A42="","",IFERROR(P42*VLOOKUP(F42,'Référentiels'!$A$2:$C$6,3,FALSE),0))</f>
        <v/>
      </c>
      <c r="S42" s="7">
        <f>IF(A42="","",Q42-R42)</f>
        <v/>
      </c>
      <c r="T42" s="7">
        <f>IF(A42="","",MAX(L42-M42,M42-L42)*K42)</f>
        <v/>
      </c>
      <c r="U42" s="8">
        <f>IF(A42="","",IFERROR(S42/T42,0))</f>
        <v/>
      </c>
      <c r="V42" s="9">
        <f>IF(A42="","",IF(S42&gt;0,"Gagnant",IF(S42&lt;0,"Perdant","Égalité")))</f>
        <v/>
      </c>
      <c r="W42" s="2" t="n"/>
      <c r="X42" s="4" t="n"/>
    </row>
    <row r="43">
      <c r="A43" s="2" t="n"/>
      <c r="B43" s="3" t="n"/>
      <c r="C43" s="3" t="n"/>
      <c r="D43" s="4" t="n"/>
      <c r="E43" s="4" t="n"/>
      <c r="F43" s="4" t="n"/>
      <c r="G43" s="4" t="n"/>
      <c r="H43" s="2" t="n"/>
      <c r="I43" s="4" t="n"/>
      <c r="J43" s="2" t="n"/>
      <c r="K43" s="5" t="n"/>
      <c r="L43" s="6" t="n"/>
      <c r="M43" s="6" t="n"/>
      <c r="N43" s="6" t="n"/>
      <c r="O43" s="6" t="n"/>
      <c r="P43" s="10">
        <f>IF(A43="","",K43*L43)</f>
        <v/>
      </c>
      <c r="Q43" s="10">
        <f>IF(A43="","",IF(H43="Achat",(O43-L43)*K43,IF(H43="Vente",(L43-O43)*K43,0)))</f>
        <v/>
      </c>
      <c r="R43" s="10">
        <f>IF(A43="","",IFERROR(P43*VLOOKUP(F43,'Référentiels'!$A$2:$C$6,3,FALSE),0))</f>
        <v/>
      </c>
      <c r="S43" s="10">
        <f>IF(A43="","",Q43-R43)</f>
        <v/>
      </c>
      <c r="T43" s="10">
        <f>IF(A43="","",MAX(L43-M43,M43-L43)*K43)</f>
        <v/>
      </c>
      <c r="U43" s="11">
        <f>IF(A43="","",IFERROR(S43/T43,0))</f>
        <v/>
      </c>
      <c r="V43" s="12">
        <f>IF(A43="","",IF(S43&gt;0,"Gagnant",IF(S43&lt;0,"Perdant","Égalité")))</f>
        <v/>
      </c>
      <c r="W43" s="2" t="n"/>
      <c r="X43" s="4" t="n"/>
    </row>
    <row r="44">
      <c r="A44" s="2" t="n"/>
      <c r="B44" s="3" t="n"/>
      <c r="C44" s="3" t="n"/>
      <c r="D44" s="4" t="n"/>
      <c r="E44" s="4" t="n"/>
      <c r="F44" s="4" t="n"/>
      <c r="G44" s="4" t="n"/>
      <c r="H44" s="2" t="n"/>
      <c r="I44" s="4" t="n"/>
      <c r="J44" s="2" t="n"/>
      <c r="K44" s="5" t="n"/>
      <c r="L44" s="6" t="n"/>
      <c r="M44" s="6" t="n"/>
      <c r="N44" s="6" t="n"/>
      <c r="O44" s="6" t="n"/>
      <c r="P44" s="7">
        <f>IF(A44="","",K44*L44)</f>
        <v/>
      </c>
      <c r="Q44" s="7">
        <f>IF(A44="","",IF(H44="Achat",(O44-L44)*K44,IF(H44="Vente",(L44-O44)*K44,0)))</f>
        <v/>
      </c>
      <c r="R44" s="7">
        <f>IF(A44="","",IFERROR(P44*VLOOKUP(F44,'Référentiels'!$A$2:$C$6,3,FALSE),0))</f>
        <v/>
      </c>
      <c r="S44" s="7">
        <f>IF(A44="","",Q44-R44)</f>
        <v/>
      </c>
      <c r="T44" s="7">
        <f>IF(A44="","",MAX(L44-M44,M44-L44)*K44)</f>
        <v/>
      </c>
      <c r="U44" s="8">
        <f>IF(A44="","",IFERROR(S44/T44,0))</f>
        <v/>
      </c>
      <c r="V44" s="9">
        <f>IF(A44="","",IF(S44&gt;0,"Gagnant",IF(S44&lt;0,"Perdant","Égalité")))</f>
        <v/>
      </c>
      <c r="W44" s="2" t="n"/>
      <c r="X44" s="4" t="n"/>
    </row>
    <row r="45">
      <c r="A45" s="2" t="n"/>
      <c r="B45" s="3" t="n"/>
      <c r="C45" s="3" t="n"/>
      <c r="D45" s="4" t="n"/>
      <c r="E45" s="4" t="n"/>
      <c r="F45" s="4" t="n"/>
      <c r="G45" s="4" t="n"/>
      <c r="H45" s="2" t="n"/>
      <c r="I45" s="4" t="n"/>
      <c r="J45" s="2" t="n"/>
      <c r="K45" s="5" t="n"/>
      <c r="L45" s="6" t="n"/>
      <c r="M45" s="6" t="n"/>
      <c r="N45" s="6" t="n"/>
      <c r="O45" s="6" t="n"/>
      <c r="P45" s="10">
        <f>IF(A45="","",K45*L45)</f>
        <v/>
      </c>
      <c r="Q45" s="10">
        <f>IF(A45="","",IF(H45="Achat",(O45-L45)*K45,IF(H45="Vente",(L45-O45)*K45,0)))</f>
        <v/>
      </c>
      <c r="R45" s="10">
        <f>IF(A45="","",IFERROR(P45*VLOOKUP(F45,'Référentiels'!$A$2:$C$6,3,FALSE),0))</f>
        <v/>
      </c>
      <c r="S45" s="10">
        <f>IF(A45="","",Q45-R45)</f>
        <v/>
      </c>
      <c r="T45" s="10">
        <f>IF(A45="","",MAX(L45-M45,M45-L45)*K45)</f>
        <v/>
      </c>
      <c r="U45" s="11">
        <f>IF(A45="","",IFERROR(S45/T45,0))</f>
        <v/>
      </c>
      <c r="V45" s="12">
        <f>IF(A45="","",IF(S45&gt;0,"Gagnant",IF(S45&lt;0,"Perdant","Égalité")))</f>
        <v/>
      </c>
      <c r="W45" s="2" t="n"/>
      <c r="X45" s="4" t="n"/>
    </row>
    <row r="46">
      <c r="A46" s="2" t="n"/>
      <c r="B46" s="3" t="n"/>
      <c r="C46" s="3" t="n"/>
      <c r="D46" s="4" t="n"/>
      <c r="E46" s="4" t="n"/>
      <c r="F46" s="4" t="n"/>
      <c r="G46" s="4" t="n"/>
      <c r="H46" s="2" t="n"/>
      <c r="I46" s="4" t="n"/>
      <c r="J46" s="2" t="n"/>
      <c r="K46" s="5" t="n"/>
      <c r="L46" s="6" t="n"/>
      <c r="M46" s="6" t="n"/>
      <c r="N46" s="6" t="n"/>
      <c r="O46" s="6" t="n"/>
      <c r="P46" s="7">
        <f>IF(A46="","",K46*L46)</f>
        <v/>
      </c>
      <c r="Q46" s="7">
        <f>IF(A46="","",IF(H46="Achat",(O46-L46)*K46,IF(H46="Vente",(L46-O46)*K46,0)))</f>
        <v/>
      </c>
      <c r="R46" s="7">
        <f>IF(A46="","",IFERROR(P46*VLOOKUP(F46,'Référentiels'!$A$2:$C$6,3,FALSE),0))</f>
        <v/>
      </c>
      <c r="S46" s="7">
        <f>IF(A46="","",Q46-R46)</f>
        <v/>
      </c>
      <c r="T46" s="7">
        <f>IF(A46="","",MAX(L46-M46,M46-L46)*K46)</f>
        <v/>
      </c>
      <c r="U46" s="8">
        <f>IF(A46="","",IFERROR(S46/T46,0))</f>
        <v/>
      </c>
      <c r="V46" s="9">
        <f>IF(A46="","",IF(S46&gt;0,"Gagnant",IF(S46&lt;0,"Perdant","Égalité")))</f>
        <v/>
      </c>
      <c r="W46" s="2" t="n"/>
      <c r="X46" s="4" t="n"/>
    </row>
    <row r="47">
      <c r="A47" s="2" t="n"/>
      <c r="B47" s="3" t="n"/>
      <c r="C47" s="3" t="n"/>
      <c r="D47" s="4" t="n"/>
      <c r="E47" s="4" t="n"/>
      <c r="F47" s="4" t="n"/>
      <c r="G47" s="4" t="n"/>
      <c r="H47" s="2" t="n"/>
      <c r="I47" s="4" t="n"/>
      <c r="J47" s="2" t="n"/>
      <c r="K47" s="5" t="n"/>
      <c r="L47" s="6" t="n"/>
      <c r="M47" s="6" t="n"/>
      <c r="N47" s="6" t="n"/>
      <c r="O47" s="6" t="n"/>
      <c r="P47" s="10">
        <f>IF(A47="","",K47*L47)</f>
        <v/>
      </c>
      <c r="Q47" s="10">
        <f>IF(A47="","",IF(H47="Achat",(O47-L47)*K47,IF(H47="Vente",(L47-O47)*K47,0)))</f>
        <v/>
      </c>
      <c r="R47" s="10">
        <f>IF(A47="","",IFERROR(P47*VLOOKUP(F47,'Référentiels'!$A$2:$C$6,3,FALSE),0))</f>
        <v/>
      </c>
      <c r="S47" s="10">
        <f>IF(A47="","",Q47-R47)</f>
        <v/>
      </c>
      <c r="T47" s="10">
        <f>IF(A47="","",MAX(L47-M47,M47-L47)*K47)</f>
        <v/>
      </c>
      <c r="U47" s="11">
        <f>IF(A47="","",IFERROR(S47/T47,0))</f>
        <v/>
      </c>
      <c r="V47" s="12">
        <f>IF(A47="","",IF(S47&gt;0,"Gagnant",IF(S47&lt;0,"Perdant","Égalité")))</f>
        <v/>
      </c>
      <c r="W47" s="2" t="n"/>
      <c r="X47" s="4" t="n"/>
    </row>
    <row r="48">
      <c r="A48" s="2" t="n"/>
      <c r="B48" s="3" t="n"/>
      <c r="C48" s="3" t="n"/>
      <c r="D48" s="4" t="n"/>
      <c r="E48" s="4" t="n"/>
      <c r="F48" s="4" t="n"/>
      <c r="G48" s="4" t="n"/>
      <c r="H48" s="2" t="n"/>
      <c r="I48" s="4" t="n"/>
      <c r="J48" s="2" t="n"/>
      <c r="K48" s="5" t="n"/>
      <c r="L48" s="6" t="n"/>
      <c r="M48" s="6" t="n"/>
      <c r="N48" s="6" t="n"/>
      <c r="O48" s="6" t="n"/>
      <c r="P48" s="7">
        <f>IF(A48="","",K48*L48)</f>
        <v/>
      </c>
      <c r="Q48" s="7">
        <f>IF(A48="","",IF(H48="Achat",(O48-L48)*K48,IF(H48="Vente",(L48-O48)*K48,0)))</f>
        <v/>
      </c>
      <c r="R48" s="7">
        <f>IF(A48="","",IFERROR(P48*VLOOKUP(F48,'Référentiels'!$A$2:$C$6,3,FALSE),0))</f>
        <v/>
      </c>
      <c r="S48" s="7">
        <f>IF(A48="","",Q48-R48)</f>
        <v/>
      </c>
      <c r="T48" s="7">
        <f>IF(A48="","",MAX(L48-M48,M48-L48)*K48)</f>
        <v/>
      </c>
      <c r="U48" s="8">
        <f>IF(A48="","",IFERROR(S48/T48,0))</f>
        <v/>
      </c>
      <c r="V48" s="9">
        <f>IF(A48="","",IF(S48&gt;0,"Gagnant",IF(S48&lt;0,"Perdant","Égalité")))</f>
        <v/>
      </c>
      <c r="W48" s="2" t="n"/>
      <c r="X48" s="4" t="n"/>
    </row>
    <row r="49">
      <c r="A49" s="2" t="n"/>
      <c r="B49" s="3" t="n"/>
      <c r="C49" s="3" t="n"/>
      <c r="D49" s="4" t="n"/>
      <c r="E49" s="4" t="n"/>
      <c r="F49" s="4" t="n"/>
      <c r="G49" s="4" t="n"/>
      <c r="H49" s="2" t="n"/>
      <c r="I49" s="4" t="n"/>
      <c r="J49" s="2" t="n"/>
      <c r="K49" s="5" t="n"/>
      <c r="L49" s="6" t="n"/>
      <c r="M49" s="6" t="n"/>
      <c r="N49" s="6" t="n"/>
      <c r="O49" s="6" t="n"/>
      <c r="P49" s="10">
        <f>IF(A49="","",K49*L49)</f>
        <v/>
      </c>
      <c r="Q49" s="10">
        <f>IF(A49="","",IF(H49="Achat",(O49-L49)*K49,IF(H49="Vente",(L49-O49)*K49,0)))</f>
        <v/>
      </c>
      <c r="R49" s="10">
        <f>IF(A49="","",IFERROR(P49*VLOOKUP(F49,'Référentiels'!$A$2:$C$6,3,FALSE),0))</f>
        <v/>
      </c>
      <c r="S49" s="10">
        <f>IF(A49="","",Q49-R49)</f>
        <v/>
      </c>
      <c r="T49" s="10">
        <f>IF(A49="","",MAX(L49-M49,M49-L49)*K49)</f>
        <v/>
      </c>
      <c r="U49" s="11">
        <f>IF(A49="","",IFERROR(S49/T49,0))</f>
        <v/>
      </c>
      <c r="V49" s="12">
        <f>IF(A49="","",IF(S49&gt;0,"Gagnant",IF(S49&lt;0,"Perdant","Égalité")))</f>
        <v/>
      </c>
      <c r="W49" s="2" t="n"/>
      <c r="X49" s="4" t="n"/>
    </row>
    <row r="50">
      <c r="A50" s="2" t="n"/>
      <c r="B50" s="3" t="n"/>
      <c r="C50" s="3" t="n"/>
      <c r="D50" s="4" t="n"/>
      <c r="E50" s="4" t="n"/>
      <c r="F50" s="4" t="n"/>
      <c r="G50" s="4" t="n"/>
      <c r="H50" s="2" t="n"/>
      <c r="I50" s="4" t="n"/>
      <c r="J50" s="2" t="n"/>
      <c r="K50" s="5" t="n"/>
      <c r="L50" s="6" t="n"/>
      <c r="M50" s="6" t="n"/>
      <c r="N50" s="6" t="n"/>
      <c r="O50" s="6" t="n"/>
      <c r="P50" s="7">
        <f>IF(A50="","",K50*L50)</f>
        <v/>
      </c>
      <c r="Q50" s="7">
        <f>IF(A50="","",IF(H50="Achat",(O50-L50)*K50,IF(H50="Vente",(L50-O50)*K50,0)))</f>
        <v/>
      </c>
      <c r="R50" s="7">
        <f>IF(A50="","",IFERROR(P50*VLOOKUP(F50,'Référentiels'!$A$2:$C$6,3,FALSE),0))</f>
        <v/>
      </c>
      <c r="S50" s="7">
        <f>IF(A50="","",Q50-R50)</f>
        <v/>
      </c>
      <c r="T50" s="7">
        <f>IF(A50="","",MAX(L50-M50,M50-L50)*K50)</f>
        <v/>
      </c>
      <c r="U50" s="8">
        <f>IF(A50="","",IFERROR(S50/T50,0))</f>
        <v/>
      </c>
      <c r="V50" s="9">
        <f>IF(A50="","",IF(S50&gt;0,"Gagnant",IF(S50&lt;0,"Perdant","Égalité")))</f>
        <v/>
      </c>
      <c r="W50" s="2" t="n"/>
      <c r="X50" s="4" t="n"/>
    </row>
    <row r="51">
      <c r="A51" s="2" t="n"/>
      <c r="B51" s="3" t="n"/>
      <c r="C51" s="3" t="n"/>
      <c r="D51" s="4" t="n"/>
      <c r="E51" s="4" t="n"/>
      <c r="F51" s="4" t="n"/>
      <c r="G51" s="4" t="n"/>
      <c r="H51" s="2" t="n"/>
      <c r="I51" s="4" t="n"/>
      <c r="J51" s="2" t="n"/>
      <c r="K51" s="5" t="n"/>
      <c r="L51" s="6" t="n"/>
      <c r="M51" s="6" t="n"/>
      <c r="N51" s="6" t="n"/>
      <c r="O51" s="6" t="n"/>
      <c r="P51" s="10">
        <f>IF(A51="","",K51*L51)</f>
        <v/>
      </c>
      <c r="Q51" s="10">
        <f>IF(A51="","",IF(H51="Achat",(O51-L51)*K51,IF(H51="Vente",(L51-O51)*K51,0)))</f>
        <v/>
      </c>
      <c r="R51" s="10">
        <f>IF(A51="","",IFERROR(P51*VLOOKUP(F51,'Référentiels'!$A$2:$C$6,3,FALSE),0))</f>
        <v/>
      </c>
      <c r="S51" s="10">
        <f>IF(A51="","",Q51-R51)</f>
        <v/>
      </c>
      <c r="T51" s="10">
        <f>IF(A51="","",MAX(L51-M51,M51-L51)*K51)</f>
        <v/>
      </c>
      <c r="U51" s="11">
        <f>IF(A51="","",IFERROR(S51/T51,0))</f>
        <v/>
      </c>
      <c r="V51" s="12">
        <f>IF(A51="","",IF(S51&gt;0,"Gagnant",IF(S51&lt;0,"Perdant","Égalité")))</f>
        <v/>
      </c>
      <c r="W51" s="2" t="n"/>
      <c r="X51" s="4" t="n"/>
    </row>
    <row r="52">
      <c r="A52" s="2" t="n"/>
      <c r="B52" s="3" t="n"/>
      <c r="C52" s="3" t="n"/>
      <c r="D52" s="4" t="n"/>
      <c r="E52" s="4" t="n"/>
      <c r="F52" s="4" t="n"/>
      <c r="G52" s="4" t="n"/>
      <c r="H52" s="2" t="n"/>
      <c r="I52" s="4" t="n"/>
      <c r="J52" s="2" t="n"/>
      <c r="K52" s="5" t="n"/>
      <c r="L52" s="6" t="n"/>
      <c r="M52" s="6" t="n"/>
      <c r="N52" s="6" t="n"/>
      <c r="O52" s="6" t="n"/>
      <c r="P52" s="7">
        <f>IF(A52="","",K52*L52)</f>
        <v/>
      </c>
      <c r="Q52" s="7">
        <f>IF(A52="","",IF(H52="Achat",(O52-L52)*K52,IF(H52="Vente",(L52-O52)*K52,0)))</f>
        <v/>
      </c>
      <c r="R52" s="7">
        <f>IF(A52="","",IFERROR(P52*VLOOKUP(F52,'Référentiels'!$A$2:$C$6,3,FALSE),0))</f>
        <v/>
      </c>
      <c r="S52" s="7">
        <f>IF(A52="","",Q52-R52)</f>
        <v/>
      </c>
      <c r="T52" s="7">
        <f>IF(A52="","",MAX(L52-M52,M52-L52)*K52)</f>
        <v/>
      </c>
      <c r="U52" s="8">
        <f>IF(A52="","",IFERROR(S52/T52,0))</f>
        <v/>
      </c>
      <c r="V52" s="9">
        <f>IF(A52="","",IF(S52&gt;0,"Gagnant",IF(S52&lt;0,"Perdant","Égalité")))</f>
        <v/>
      </c>
      <c r="W52" s="2" t="n"/>
      <c r="X52" s="4" t="n"/>
    </row>
    <row r="53">
      <c r="A53" s="2" t="n"/>
      <c r="B53" s="3" t="n"/>
      <c r="C53" s="3" t="n"/>
      <c r="D53" s="4" t="n"/>
      <c r="E53" s="4" t="n"/>
      <c r="F53" s="4" t="n"/>
      <c r="G53" s="4" t="n"/>
      <c r="H53" s="2" t="n"/>
      <c r="I53" s="4" t="n"/>
      <c r="J53" s="2" t="n"/>
      <c r="K53" s="5" t="n"/>
      <c r="L53" s="6" t="n"/>
      <c r="M53" s="6" t="n"/>
      <c r="N53" s="6" t="n"/>
      <c r="O53" s="6" t="n"/>
      <c r="P53" s="10">
        <f>IF(A53="","",K53*L53)</f>
        <v/>
      </c>
      <c r="Q53" s="10">
        <f>IF(A53="","",IF(H53="Achat",(O53-L53)*K53,IF(H53="Vente",(L53-O53)*K53,0)))</f>
        <v/>
      </c>
      <c r="R53" s="10">
        <f>IF(A53="","",IFERROR(P53*VLOOKUP(F53,'Référentiels'!$A$2:$C$6,3,FALSE),0))</f>
        <v/>
      </c>
      <c r="S53" s="10">
        <f>IF(A53="","",Q53-R53)</f>
        <v/>
      </c>
      <c r="T53" s="10">
        <f>IF(A53="","",MAX(L53-M53,M53-L53)*K53)</f>
        <v/>
      </c>
      <c r="U53" s="11">
        <f>IF(A53="","",IFERROR(S53/T53,0))</f>
        <v/>
      </c>
      <c r="V53" s="12">
        <f>IF(A53="","",IF(S53&gt;0,"Gagnant",IF(S53&lt;0,"Perdant","Égalité")))</f>
        <v/>
      </c>
      <c r="W53" s="2" t="n"/>
      <c r="X53" s="4" t="n"/>
    </row>
    <row r="54">
      <c r="A54" s="2" t="n"/>
      <c r="B54" s="3" t="n"/>
      <c r="C54" s="3" t="n"/>
      <c r="D54" s="4" t="n"/>
      <c r="E54" s="4" t="n"/>
      <c r="F54" s="4" t="n"/>
      <c r="G54" s="4" t="n"/>
      <c r="H54" s="2" t="n"/>
      <c r="I54" s="4" t="n"/>
      <c r="J54" s="2" t="n"/>
      <c r="K54" s="5" t="n"/>
      <c r="L54" s="6" t="n"/>
      <c r="M54" s="6" t="n"/>
      <c r="N54" s="6" t="n"/>
      <c r="O54" s="6" t="n"/>
      <c r="P54" s="7">
        <f>IF(A54="","",K54*L54)</f>
        <v/>
      </c>
      <c r="Q54" s="7">
        <f>IF(A54="","",IF(H54="Achat",(O54-L54)*K54,IF(H54="Vente",(L54-O54)*K54,0)))</f>
        <v/>
      </c>
      <c r="R54" s="7">
        <f>IF(A54="","",IFERROR(P54*VLOOKUP(F54,'Référentiels'!$A$2:$C$6,3,FALSE),0))</f>
        <v/>
      </c>
      <c r="S54" s="7">
        <f>IF(A54="","",Q54-R54)</f>
        <v/>
      </c>
      <c r="T54" s="7">
        <f>IF(A54="","",MAX(L54-M54,M54-L54)*K54)</f>
        <v/>
      </c>
      <c r="U54" s="8">
        <f>IF(A54="","",IFERROR(S54/T54,0))</f>
        <v/>
      </c>
      <c r="V54" s="9">
        <f>IF(A54="","",IF(S54&gt;0,"Gagnant",IF(S54&lt;0,"Perdant","Égalité")))</f>
        <v/>
      </c>
      <c r="W54" s="2" t="n"/>
      <c r="X54" s="4" t="n"/>
    </row>
    <row r="55">
      <c r="A55" s="2" t="n"/>
      <c r="B55" s="3" t="n"/>
      <c r="C55" s="3" t="n"/>
      <c r="D55" s="4" t="n"/>
      <c r="E55" s="4" t="n"/>
      <c r="F55" s="4" t="n"/>
      <c r="G55" s="4" t="n"/>
      <c r="H55" s="2" t="n"/>
      <c r="I55" s="4" t="n"/>
      <c r="J55" s="2" t="n"/>
      <c r="K55" s="5" t="n"/>
      <c r="L55" s="6" t="n"/>
      <c r="M55" s="6" t="n"/>
      <c r="N55" s="6" t="n"/>
      <c r="O55" s="6" t="n"/>
      <c r="P55" s="10">
        <f>IF(A55="","",K55*L55)</f>
        <v/>
      </c>
      <c r="Q55" s="10">
        <f>IF(A55="","",IF(H55="Achat",(O55-L55)*K55,IF(H55="Vente",(L55-O55)*K55,0)))</f>
        <v/>
      </c>
      <c r="R55" s="10">
        <f>IF(A55="","",IFERROR(P55*VLOOKUP(F55,'Référentiels'!$A$2:$C$6,3,FALSE),0))</f>
        <v/>
      </c>
      <c r="S55" s="10">
        <f>IF(A55="","",Q55-R55)</f>
        <v/>
      </c>
      <c r="T55" s="10">
        <f>IF(A55="","",MAX(L55-M55,M55-L55)*K55)</f>
        <v/>
      </c>
      <c r="U55" s="11">
        <f>IF(A55="","",IFERROR(S55/T55,0))</f>
        <v/>
      </c>
      <c r="V55" s="12">
        <f>IF(A55="","",IF(S55&gt;0,"Gagnant",IF(S55&lt;0,"Perdant","Égalité")))</f>
        <v/>
      </c>
      <c r="W55" s="2" t="n"/>
      <c r="X55" s="4" t="n"/>
    </row>
    <row r="56">
      <c r="A56" s="2" t="n"/>
      <c r="B56" s="3" t="n"/>
      <c r="C56" s="3" t="n"/>
      <c r="D56" s="4" t="n"/>
      <c r="E56" s="4" t="n"/>
      <c r="F56" s="4" t="n"/>
      <c r="G56" s="4" t="n"/>
      <c r="H56" s="2" t="n"/>
      <c r="I56" s="4" t="n"/>
      <c r="J56" s="2" t="n"/>
      <c r="K56" s="5" t="n"/>
      <c r="L56" s="6" t="n"/>
      <c r="M56" s="6" t="n"/>
      <c r="N56" s="6" t="n"/>
      <c r="O56" s="6" t="n"/>
      <c r="P56" s="7">
        <f>IF(A56="","",K56*L56)</f>
        <v/>
      </c>
      <c r="Q56" s="7">
        <f>IF(A56="","",IF(H56="Achat",(O56-L56)*K56,IF(H56="Vente",(L56-O56)*K56,0)))</f>
        <v/>
      </c>
      <c r="R56" s="7">
        <f>IF(A56="","",IFERROR(P56*VLOOKUP(F56,'Référentiels'!$A$2:$C$6,3,FALSE),0))</f>
        <v/>
      </c>
      <c r="S56" s="7">
        <f>IF(A56="","",Q56-R56)</f>
        <v/>
      </c>
      <c r="T56" s="7">
        <f>IF(A56="","",MAX(L56-M56,M56-L56)*K56)</f>
        <v/>
      </c>
      <c r="U56" s="8">
        <f>IF(A56="","",IFERROR(S56/T56,0))</f>
        <v/>
      </c>
      <c r="V56" s="9">
        <f>IF(A56="","",IF(S56&gt;0,"Gagnant",IF(S56&lt;0,"Perdant","Égalité")))</f>
        <v/>
      </c>
      <c r="W56" s="2" t="n"/>
      <c r="X56" s="4" t="n"/>
    </row>
    <row r="57">
      <c r="A57" s="2" t="n"/>
      <c r="B57" s="3" t="n"/>
      <c r="C57" s="3" t="n"/>
      <c r="D57" s="4" t="n"/>
      <c r="E57" s="4" t="n"/>
      <c r="F57" s="4" t="n"/>
      <c r="G57" s="4" t="n"/>
      <c r="H57" s="2" t="n"/>
      <c r="I57" s="4" t="n"/>
      <c r="J57" s="2" t="n"/>
      <c r="K57" s="5" t="n"/>
      <c r="L57" s="6" t="n"/>
      <c r="M57" s="6" t="n"/>
      <c r="N57" s="6" t="n"/>
      <c r="O57" s="6" t="n"/>
      <c r="P57" s="10">
        <f>IF(A57="","",K57*L57)</f>
        <v/>
      </c>
      <c r="Q57" s="10">
        <f>IF(A57="","",IF(H57="Achat",(O57-L57)*K57,IF(H57="Vente",(L57-O57)*K57,0)))</f>
        <v/>
      </c>
      <c r="R57" s="10">
        <f>IF(A57="","",IFERROR(P57*VLOOKUP(F57,'Référentiels'!$A$2:$C$6,3,FALSE),0))</f>
        <v/>
      </c>
      <c r="S57" s="10">
        <f>IF(A57="","",Q57-R57)</f>
        <v/>
      </c>
      <c r="T57" s="10">
        <f>IF(A57="","",MAX(L57-M57,M57-L57)*K57)</f>
        <v/>
      </c>
      <c r="U57" s="11">
        <f>IF(A57="","",IFERROR(S57/T57,0))</f>
        <v/>
      </c>
      <c r="V57" s="12">
        <f>IF(A57="","",IF(S57&gt;0,"Gagnant",IF(S57&lt;0,"Perdant","Égalité")))</f>
        <v/>
      </c>
      <c r="W57" s="2" t="n"/>
      <c r="X57" s="4" t="n"/>
    </row>
    <row r="58">
      <c r="A58" s="2" t="n"/>
      <c r="B58" s="3" t="n"/>
      <c r="C58" s="3" t="n"/>
      <c r="D58" s="4" t="n"/>
      <c r="E58" s="4" t="n"/>
      <c r="F58" s="4" t="n"/>
      <c r="G58" s="4" t="n"/>
      <c r="H58" s="2" t="n"/>
      <c r="I58" s="4" t="n"/>
      <c r="J58" s="2" t="n"/>
      <c r="K58" s="5" t="n"/>
      <c r="L58" s="6" t="n"/>
      <c r="M58" s="6" t="n"/>
      <c r="N58" s="6" t="n"/>
      <c r="O58" s="6" t="n"/>
      <c r="P58" s="7">
        <f>IF(A58="","",K58*L58)</f>
        <v/>
      </c>
      <c r="Q58" s="7">
        <f>IF(A58="","",IF(H58="Achat",(O58-L58)*K58,IF(H58="Vente",(L58-O58)*K58,0)))</f>
        <v/>
      </c>
      <c r="R58" s="7">
        <f>IF(A58="","",IFERROR(P58*VLOOKUP(F58,'Référentiels'!$A$2:$C$6,3,FALSE),0))</f>
        <v/>
      </c>
      <c r="S58" s="7">
        <f>IF(A58="","",Q58-R58)</f>
        <v/>
      </c>
      <c r="T58" s="7">
        <f>IF(A58="","",MAX(L58-M58,M58-L58)*K58)</f>
        <v/>
      </c>
      <c r="U58" s="8">
        <f>IF(A58="","",IFERROR(S58/T58,0))</f>
        <v/>
      </c>
      <c r="V58" s="9">
        <f>IF(A58="","",IF(S58&gt;0,"Gagnant",IF(S58&lt;0,"Perdant","Égalité")))</f>
        <v/>
      </c>
      <c r="W58" s="2" t="n"/>
      <c r="X58" s="4" t="n"/>
    </row>
    <row r="59">
      <c r="A59" s="2" t="n"/>
      <c r="B59" s="3" t="n"/>
      <c r="C59" s="3" t="n"/>
      <c r="D59" s="4" t="n"/>
      <c r="E59" s="4" t="n"/>
      <c r="F59" s="4" t="n"/>
      <c r="G59" s="4" t="n"/>
      <c r="H59" s="2" t="n"/>
      <c r="I59" s="4" t="n"/>
      <c r="J59" s="2" t="n"/>
      <c r="K59" s="5" t="n"/>
      <c r="L59" s="6" t="n"/>
      <c r="M59" s="6" t="n"/>
      <c r="N59" s="6" t="n"/>
      <c r="O59" s="6" t="n"/>
      <c r="P59" s="10">
        <f>IF(A59="","",K59*L59)</f>
        <v/>
      </c>
      <c r="Q59" s="10">
        <f>IF(A59="","",IF(H59="Achat",(O59-L59)*K59,IF(H59="Vente",(L59-O59)*K59,0)))</f>
        <v/>
      </c>
      <c r="R59" s="10">
        <f>IF(A59="","",IFERROR(P59*VLOOKUP(F59,'Référentiels'!$A$2:$C$6,3,FALSE),0))</f>
        <v/>
      </c>
      <c r="S59" s="10">
        <f>IF(A59="","",Q59-R59)</f>
        <v/>
      </c>
      <c r="T59" s="10">
        <f>IF(A59="","",MAX(L59-M59,M59-L59)*K59)</f>
        <v/>
      </c>
      <c r="U59" s="11">
        <f>IF(A59="","",IFERROR(S59/T59,0))</f>
        <v/>
      </c>
      <c r="V59" s="12">
        <f>IF(A59="","",IF(S59&gt;0,"Gagnant",IF(S59&lt;0,"Perdant","Égalité")))</f>
        <v/>
      </c>
      <c r="W59" s="2" t="n"/>
      <c r="X59" s="4" t="n"/>
    </row>
    <row r="60">
      <c r="A60" s="2" t="n"/>
      <c r="B60" s="3" t="n"/>
      <c r="C60" s="3" t="n"/>
      <c r="D60" s="4" t="n"/>
      <c r="E60" s="4" t="n"/>
      <c r="F60" s="4" t="n"/>
      <c r="G60" s="4" t="n"/>
      <c r="H60" s="2" t="n"/>
      <c r="I60" s="4" t="n"/>
      <c r="J60" s="2" t="n"/>
      <c r="K60" s="5" t="n"/>
      <c r="L60" s="6" t="n"/>
      <c r="M60" s="6" t="n"/>
      <c r="N60" s="6" t="n"/>
      <c r="O60" s="6" t="n"/>
      <c r="P60" s="7">
        <f>IF(A60="","",K60*L60)</f>
        <v/>
      </c>
      <c r="Q60" s="7">
        <f>IF(A60="","",IF(H60="Achat",(O60-L60)*K60,IF(H60="Vente",(L60-O60)*K60,0)))</f>
        <v/>
      </c>
      <c r="R60" s="7">
        <f>IF(A60="","",IFERROR(P60*VLOOKUP(F60,'Référentiels'!$A$2:$C$6,3,FALSE),0))</f>
        <v/>
      </c>
      <c r="S60" s="7">
        <f>IF(A60="","",Q60-R60)</f>
        <v/>
      </c>
      <c r="T60" s="7">
        <f>IF(A60="","",MAX(L60-M60,M60-L60)*K60)</f>
        <v/>
      </c>
      <c r="U60" s="8">
        <f>IF(A60="","",IFERROR(S60/T60,0))</f>
        <v/>
      </c>
      <c r="V60" s="9">
        <f>IF(A60="","",IF(S60&gt;0,"Gagnant",IF(S60&lt;0,"Perdant","Égalité")))</f>
        <v/>
      </c>
      <c r="W60" s="2" t="n"/>
      <c r="X60" s="4" t="n"/>
    </row>
    <row r="61">
      <c r="A61" s="2" t="n"/>
      <c r="B61" s="3" t="n"/>
      <c r="C61" s="3" t="n"/>
      <c r="D61" s="4" t="n"/>
      <c r="E61" s="4" t="n"/>
      <c r="F61" s="4" t="n"/>
      <c r="G61" s="4" t="n"/>
      <c r="H61" s="2" t="n"/>
      <c r="I61" s="4" t="n"/>
      <c r="J61" s="2" t="n"/>
      <c r="K61" s="5" t="n"/>
      <c r="L61" s="6" t="n"/>
      <c r="M61" s="6" t="n"/>
      <c r="N61" s="6" t="n"/>
      <c r="O61" s="6" t="n"/>
      <c r="P61" s="10">
        <f>IF(A61="","",K61*L61)</f>
        <v/>
      </c>
      <c r="Q61" s="10">
        <f>IF(A61="","",IF(H61="Achat",(O61-L61)*K61,IF(H61="Vente",(L61-O61)*K61,0)))</f>
        <v/>
      </c>
      <c r="R61" s="10">
        <f>IF(A61="","",IFERROR(P61*VLOOKUP(F61,'Référentiels'!$A$2:$C$6,3,FALSE),0))</f>
        <v/>
      </c>
      <c r="S61" s="10">
        <f>IF(A61="","",Q61-R61)</f>
        <v/>
      </c>
      <c r="T61" s="10">
        <f>IF(A61="","",MAX(L61-M61,M61-L61)*K61)</f>
        <v/>
      </c>
      <c r="U61" s="11">
        <f>IF(A61="","",IFERROR(S61/T61,0))</f>
        <v/>
      </c>
      <c r="V61" s="12">
        <f>IF(A61="","",IF(S61&gt;0,"Gagnant",IF(S61&lt;0,"Perdant","Égalité")))</f>
        <v/>
      </c>
      <c r="W61" s="2" t="n"/>
      <c r="X61" s="4" t="n"/>
    </row>
    <row r="62">
      <c r="A62" s="2" t="n"/>
      <c r="B62" s="3" t="n"/>
      <c r="C62" s="3" t="n"/>
      <c r="D62" s="4" t="n"/>
      <c r="E62" s="4" t="n"/>
      <c r="F62" s="4" t="n"/>
      <c r="G62" s="4" t="n"/>
      <c r="H62" s="2" t="n"/>
      <c r="I62" s="4" t="n"/>
      <c r="J62" s="2" t="n"/>
      <c r="K62" s="5" t="n"/>
      <c r="L62" s="6" t="n"/>
      <c r="M62" s="6" t="n"/>
      <c r="N62" s="6" t="n"/>
      <c r="O62" s="6" t="n"/>
      <c r="P62" s="7">
        <f>IF(A62="","",K62*L62)</f>
        <v/>
      </c>
      <c r="Q62" s="7">
        <f>IF(A62="","",IF(H62="Achat",(O62-L62)*K62,IF(H62="Vente",(L62-O62)*K62,0)))</f>
        <v/>
      </c>
      <c r="R62" s="7">
        <f>IF(A62="","",IFERROR(P62*VLOOKUP(F62,'Référentiels'!$A$2:$C$6,3,FALSE),0))</f>
        <v/>
      </c>
      <c r="S62" s="7">
        <f>IF(A62="","",Q62-R62)</f>
        <v/>
      </c>
      <c r="T62" s="7">
        <f>IF(A62="","",MAX(L62-M62,M62-L62)*K62)</f>
        <v/>
      </c>
      <c r="U62" s="8">
        <f>IF(A62="","",IFERROR(S62/T62,0))</f>
        <v/>
      </c>
      <c r="V62" s="9">
        <f>IF(A62="","",IF(S62&gt;0,"Gagnant",IF(S62&lt;0,"Perdant","Égalité")))</f>
        <v/>
      </c>
      <c r="W62" s="2" t="n"/>
      <c r="X62" s="4" t="n"/>
    </row>
    <row r="63">
      <c r="A63" s="2" t="n"/>
      <c r="B63" s="3" t="n"/>
      <c r="C63" s="3" t="n"/>
      <c r="D63" s="4" t="n"/>
      <c r="E63" s="4" t="n"/>
      <c r="F63" s="4" t="n"/>
      <c r="G63" s="4" t="n"/>
      <c r="H63" s="2" t="n"/>
      <c r="I63" s="4" t="n"/>
      <c r="J63" s="2" t="n"/>
      <c r="K63" s="5" t="n"/>
      <c r="L63" s="6" t="n"/>
      <c r="M63" s="6" t="n"/>
      <c r="N63" s="6" t="n"/>
      <c r="O63" s="6" t="n"/>
      <c r="P63" s="10">
        <f>IF(A63="","",K63*L63)</f>
        <v/>
      </c>
      <c r="Q63" s="10">
        <f>IF(A63="","",IF(H63="Achat",(O63-L63)*K63,IF(H63="Vente",(L63-O63)*K63,0)))</f>
        <v/>
      </c>
      <c r="R63" s="10">
        <f>IF(A63="","",IFERROR(P63*VLOOKUP(F63,'Référentiels'!$A$2:$C$6,3,FALSE),0))</f>
        <v/>
      </c>
      <c r="S63" s="10">
        <f>IF(A63="","",Q63-R63)</f>
        <v/>
      </c>
      <c r="T63" s="10">
        <f>IF(A63="","",MAX(L63-M63,M63-L63)*K63)</f>
        <v/>
      </c>
      <c r="U63" s="11">
        <f>IF(A63="","",IFERROR(S63/T63,0))</f>
        <v/>
      </c>
      <c r="V63" s="12">
        <f>IF(A63="","",IF(S63&gt;0,"Gagnant",IF(S63&lt;0,"Perdant","Égalité")))</f>
        <v/>
      </c>
      <c r="W63" s="2" t="n"/>
      <c r="X63" s="4" t="n"/>
    </row>
    <row r="64">
      <c r="A64" s="2" t="n"/>
      <c r="B64" s="3" t="n"/>
      <c r="C64" s="3" t="n"/>
      <c r="D64" s="4" t="n"/>
      <c r="E64" s="4" t="n"/>
      <c r="F64" s="4" t="n"/>
      <c r="G64" s="4" t="n"/>
      <c r="H64" s="2" t="n"/>
      <c r="I64" s="4" t="n"/>
      <c r="J64" s="2" t="n"/>
      <c r="K64" s="5" t="n"/>
      <c r="L64" s="6" t="n"/>
      <c r="M64" s="6" t="n"/>
      <c r="N64" s="6" t="n"/>
      <c r="O64" s="6" t="n"/>
      <c r="P64" s="7">
        <f>IF(A64="","",K64*L64)</f>
        <v/>
      </c>
      <c r="Q64" s="7">
        <f>IF(A64="","",IF(H64="Achat",(O64-L64)*K64,IF(H64="Vente",(L64-O64)*K64,0)))</f>
        <v/>
      </c>
      <c r="R64" s="7">
        <f>IF(A64="","",IFERROR(P64*VLOOKUP(F64,'Référentiels'!$A$2:$C$6,3,FALSE),0))</f>
        <v/>
      </c>
      <c r="S64" s="7">
        <f>IF(A64="","",Q64-R64)</f>
        <v/>
      </c>
      <c r="T64" s="7">
        <f>IF(A64="","",MAX(L64-M64,M64-L64)*K64)</f>
        <v/>
      </c>
      <c r="U64" s="8">
        <f>IF(A64="","",IFERROR(S64/T64,0))</f>
        <v/>
      </c>
      <c r="V64" s="9">
        <f>IF(A64="","",IF(S64&gt;0,"Gagnant",IF(S64&lt;0,"Perdant","Égalité")))</f>
        <v/>
      </c>
      <c r="W64" s="2" t="n"/>
      <c r="X64" s="4" t="n"/>
    </row>
    <row r="65">
      <c r="A65" s="2" t="n"/>
      <c r="B65" s="3" t="n"/>
      <c r="C65" s="3" t="n"/>
      <c r="D65" s="4" t="n"/>
      <c r="E65" s="4" t="n"/>
      <c r="F65" s="4" t="n"/>
      <c r="G65" s="4" t="n"/>
      <c r="H65" s="2" t="n"/>
      <c r="I65" s="4" t="n"/>
      <c r="J65" s="2" t="n"/>
      <c r="K65" s="5" t="n"/>
      <c r="L65" s="6" t="n"/>
      <c r="M65" s="6" t="n"/>
      <c r="N65" s="6" t="n"/>
      <c r="O65" s="6" t="n"/>
      <c r="P65" s="10">
        <f>IF(A65="","",K65*L65)</f>
        <v/>
      </c>
      <c r="Q65" s="10">
        <f>IF(A65="","",IF(H65="Achat",(O65-L65)*K65,IF(H65="Vente",(L65-O65)*K65,0)))</f>
        <v/>
      </c>
      <c r="R65" s="10">
        <f>IF(A65="","",IFERROR(P65*VLOOKUP(F65,'Référentiels'!$A$2:$C$6,3,FALSE),0))</f>
        <v/>
      </c>
      <c r="S65" s="10">
        <f>IF(A65="","",Q65-R65)</f>
        <v/>
      </c>
      <c r="T65" s="10">
        <f>IF(A65="","",MAX(L65-M65,M65-L65)*K65)</f>
        <v/>
      </c>
      <c r="U65" s="11">
        <f>IF(A65="","",IFERROR(S65/T65,0))</f>
        <v/>
      </c>
      <c r="V65" s="12">
        <f>IF(A65="","",IF(S65&gt;0,"Gagnant",IF(S65&lt;0,"Perdant","Égalité")))</f>
        <v/>
      </c>
      <c r="W65" s="2" t="n"/>
      <c r="X65" s="4" t="n"/>
    </row>
    <row r="66">
      <c r="A66" s="2" t="n"/>
      <c r="B66" s="3" t="n"/>
      <c r="C66" s="3" t="n"/>
      <c r="D66" s="4" t="n"/>
      <c r="E66" s="4" t="n"/>
      <c r="F66" s="4" t="n"/>
      <c r="G66" s="4" t="n"/>
      <c r="H66" s="2" t="n"/>
      <c r="I66" s="4" t="n"/>
      <c r="J66" s="2" t="n"/>
      <c r="K66" s="5" t="n"/>
      <c r="L66" s="6" t="n"/>
      <c r="M66" s="6" t="n"/>
      <c r="N66" s="6" t="n"/>
      <c r="O66" s="6" t="n"/>
      <c r="P66" s="7">
        <f>IF(A66="","",K66*L66)</f>
        <v/>
      </c>
      <c r="Q66" s="7">
        <f>IF(A66="","",IF(H66="Achat",(O66-L66)*K66,IF(H66="Vente",(L66-O66)*K66,0)))</f>
        <v/>
      </c>
      <c r="R66" s="7">
        <f>IF(A66="","",IFERROR(P66*VLOOKUP(F66,'Référentiels'!$A$2:$C$6,3,FALSE),0))</f>
        <v/>
      </c>
      <c r="S66" s="7">
        <f>IF(A66="","",Q66-R66)</f>
        <v/>
      </c>
      <c r="T66" s="7">
        <f>IF(A66="","",MAX(L66-M66,M66-L66)*K66)</f>
        <v/>
      </c>
      <c r="U66" s="8">
        <f>IF(A66="","",IFERROR(S66/T66,0))</f>
        <v/>
      </c>
      <c r="V66" s="9">
        <f>IF(A66="","",IF(S66&gt;0,"Gagnant",IF(S66&lt;0,"Perdant","Égalité")))</f>
        <v/>
      </c>
      <c r="W66" s="2" t="n"/>
      <c r="X66" s="4" t="n"/>
    </row>
    <row r="67">
      <c r="A67" s="2" t="n"/>
      <c r="B67" s="3" t="n"/>
      <c r="C67" s="3" t="n"/>
      <c r="D67" s="4" t="n"/>
      <c r="E67" s="4" t="n"/>
      <c r="F67" s="4" t="n"/>
      <c r="G67" s="4" t="n"/>
      <c r="H67" s="2" t="n"/>
      <c r="I67" s="4" t="n"/>
      <c r="J67" s="2" t="n"/>
      <c r="K67" s="5" t="n"/>
      <c r="L67" s="6" t="n"/>
      <c r="M67" s="6" t="n"/>
      <c r="N67" s="6" t="n"/>
      <c r="O67" s="6" t="n"/>
      <c r="P67" s="10">
        <f>IF(A67="","",K67*L67)</f>
        <v/>
      </c>
      <c r="Q67" s="10">
        <f>IF(A67="","",IF(H67="Achat",(O67-L67)*K67,IF(H67="Vente",(L67-O67)*K67,0)))</f>
        <v/>
      </c>
      <c r="R67" s="10">
        <f>IF(A67="","",IFERROR(P67*VLOOKUP(F67,'Référentiels'!$A$2:$C$6,3,FALSE),0))</f>
        <v/>
      </c>
      <c r="S67" s="10">
        <f>IF(A67="","",Q67-R67)</f>
        <v/>
      </c>
      <c r="T67" s="10">
        <f>IF(A67="","",MAX(L67-M67,M67-L67)*K67)</f>
        <v/>
      </c>
      <c r="U67" s="11">
        <f>IF(A67="","",IFERROR(S67/T67,0))</f>
        <v/>
      </c>
      <c r="V67" s="12">
        <f>IF(A67="","",IF(S67&gt;0,"Gagnant",IF(S67&lt;0,"Perdant","Égalité")))</f>
        <v/>
      </c>
      <c r="W67" s="2" t="n"/>
      <c r="X67" s="4" t="n"/>
    </row>
    <row r="68">
      <c r="A68" s="2" t="n"/>
      <c r="B68" s="3" t="n"/>
      <c r="C68" s="3" t="n"/>
      <c r="D68" s="4" t="n"/>
      <c r="E68" s="4" t="n"/>
      <c r="F68" s="4" t="n"/>
      <c r="G68" s="4" t="n"/>
      <c r="H68" s="2" t="n"/>
      <c r="I68" s="4" t="n"/>
      <c r="J68" s="2" t="n"/>
      <c r="K68" s="5" t="n"/>
      <c r="L68" s="6" t="n"/>
      <c r="M68" s="6" t="n"/>
      <c r="N68" s="6" t="n"/>
      <c r="O68" s="6" t="n"/>
      <c r="P68" s="7">
        <f>IF(A68="","",K68*L68)</f>
        <v/>
      </c>
      <c r="Q68" s="7">
        <f>IF(A68="","",IF(H68="Achat",(O68-L68)*K68,IF(H68="Vente",(L68-O68)*K68,0)))</f>
        <v/>
      </c>
      <c r="R68" s="7">
        <f>IF(A68="","",IFERROR(P68*VLOOKUP(F68,'Référentiels'!$A$2:$C$6,3,FALSE),0))</f>
        <v/>
      </c>
      <c r="S68" s="7">
        <f>IF(A68="","",Q68-R68)</f>
        <v/>
      </c>
      <c r="T68" s="7">
        <f>IF(A68="","",MAX(L68-M68,M68-L68)*K68)</f>
        <v/>
      </c>
      <c r="U68" s="8">
        <f>IF(A68="","",IFERROR(S68/T68,0))</f>
        <v/>
      </c>
      <c r="V68" s="9">
        <f>IF(A68="","",IF(S68&gt;0,"Gagnant",IF(S68&lt;0,"Perdant","Égalité")))</f>
        <v/>
      </c>
      <c r="W68" s="2" t="n"/>
      <c r="X68" s="4" t="n"/>
    </row>
    <row r="69">
      <c r="A69" s="2" t="n"/>
      <c r="B69" s="3" t="n"/>
      <c r="C69" s="3" t="n"/>
      <c r="D69" s="4" t="n"/>
      <c r="E69" s="4" t="n"/>
      <c r="F69" s="4" t="n"/>
      <c r="G69" s="4" t="n"/>
      <c r="H69" s="2" t="n"/>
      <c r="I69" s="4" t="n"/>
      <c r="J69" s="2" t="n"/>
      <c r="K69" s="5" t="n"/>
      <c r="L69" s="6" t="n"/>
      <c r="M69" s="6" t="n"/>
      <c r="N69" s="6" t="n"/>
      <c r="O69" s="6" t="n"/>
      <c r="P69" s="10">
        <f>IF(A69="","",K69*L69)</f>
        <v/>
      </c>
      <c r="Q69" s="10">
        <f>IF(A69="","",IF(H69="Achat",(O69-L69)*K69,IF(H69="Vente",(L69-O69)*K69,0)))</f>
        <v/>
      </c>
      <c r="R69" s="10">
        <f>IF(A69="","",IFERROR(P69*VLOOKUP(F69,'Référentiels'!$A$2:$C$6,3,FALSE),0))</f>
        <v/>
      </c>
      <c r="S69" s="10">
        <f>IF(A69="","",Q69-R69)</f>
        <v/>
      </c>
      <c r="T69" s="10">
        <f>IF(A69="","",MAX(L69-M69,M69-L69)*K69)</f>
        <v/>
      </c>
      <c r="U69" s="11">
        <f>IF(A69="","",IFERROR(S69/T69,0))</f>
        <v/>
      </c>
      <c r="V69" s="12">
        <f>IF(A69="","",IF(S69&gt;0,"Gagnant",IF(S69&lt;0,"Perdant","Égalité")))</f>
        <v/>
      </c>
      <c r="W69" s="2" t="n"/>
      <c r="X69" s="4" t="n"/>
    </row>
    <row r="70">
      <c r="A70" s="2" t="n"/>
      <c r="B70" s="3" t="n"/>
      <c r="C70" s="3" t="n"/>
      <c r="D70" s="4" t="n"/>
      <c r="E70" s="4" t="n"/>
      <c r="F70" s="4" t="n"/>
      <c r="G70" s="4" t="n"/>
      <c r="H70" s="2" t="n"/>
      <c r="I70" s="4" t="n"/>
      <c r="J70" s="2" t="n"/>
      <c r="K70" s="5" t="n"/>
      <c r="L70" s="6" t="n"/>
      <c r="M70" s="6" t="n"/>
      <c r="N70" s="6" t="n"/>
      <c r="O70" s="6" t="n"/>
      <c r="P70" s="7">
        <f>IF(A70="","",K70*L70)</f>
        <v/>
      </c>
      <c r="Q70" s="7">
        <f>IF(A70="","",IF(H70="Achat",(O70-L70)*K70,IF(H70="Vente",(L70-O70)*K70,0)))</f>
        <v/>
      </c>
      <c r="R70" s="7">
        <f>IF(A70="","",IFERROR(P70*VLOOKUP(F70,'Référentiels'!$A$2:$C$6,3,FALSE),0))</f>
        <v/>
      </c>
      <c r="S70" s="7">
        <f>IF(A70="","",Q70-R70)</f>
        <v/>
      </c>
      <c r="T70" s="7">
        <f>IF(A70="","",MAX(L70-M70,M70-L70)*K70)</f>
        <v/>
      </c>
      <c r="U70" s="8">
        <f>IF(A70="","",IFERROR(S70/T70,0))</f>
        <v/>
      </c>
      <c r="V70" s="9">
        <f>IF(A70="","",IF(S70&gt;0,"Gagnant",IF(S70&lt;0,"Perdant","Égalité")))</f>
        <v/>
      </c>
      <c r="W70" s="2" t="n"/>
      <c r="X70" s="4" t="n"/>
    </row>
    <row r="71">
      <c r="A71" s="2" t="n"/>
      <c r="B71" s="3" t="n"/>
      <c r="C71" s="3" t="n"/>
      <c r="D71" s="4" t="n"/>
      <c r="E71" s="4" t="n"/>
      <c r="F71" s="4" t="n"/>
      <c r="G71" s="4" t="n"/>
      <c r="H71" s="2" t="n"/>
      <c r="I71" s="4" t="n"/>
      <c r="J71" s="2" t="n"/>
      <c r="K71" s="5" t="n"/>
      <c r="L71" s="6" t="n"/>
      <c r="M71" s="6" t="n"/>
      <c r="N71" s="6" t="n"/>
      <c r="O71" s="6" t="n"/>
      <c r="P71" s="10">
        <f>IF(A71="","",K71*L71)</f>
        <v/>
      </c>
      <c r="Q71" s="10">
        <f>IF(A71="","",IF(H71="Achat",(O71-L71)*K71,IF(H71="Vente",(L71-O71)*K71,0)))</f>
        <v/>
      </c>
      <c r="R71" s="10">
        <f>IF(A71="","",IFERROR(P71*VLOOKUP(F71,'Référentiels'!$A$2:$C$6,3,FALSE),0))</f>
        <v/>
      </c>
      <c r="S71" s="10">
        <f>IF(A71="","",Q71-R71)</f>
        <v/>
      </c>
      <c r="T71" s="10">
        <f>IF(A71="","",MAX(L71-M71,M71-L71)*K71)</f>
        <v/>
      </c>
      <c r="U71" s="11">
        <f>IF(A71="","",IFERROR(S71/T71,0))</f>
        <v/>
      </c>
      <c r="V71" s="12">
        <f>IF(A71="","",IF(S71&gt;0,"Gagnant",IF(S71&lt;0,"Perdant","Égalité")))</f>
        <v/>
      </c>
      <c r="W71" s="2" t="n"/>
      <c r="X71" s="4" t="n"/>
    </row>
    <row r="72">
      <c r="A72" s="2" t="n"/>
      <c r="B72" s="3" t="n"/>
      <c r="C72" s="3" t="n"/>
      <c r="D72" s="4" t="n"/>
      <c r="E72" s="4" t="n"/>
      <c r="F72" s="4" t="n"/>
      <c r="G72" s="4" t="n"/>
      <c r="H72" s="2" t="n"/>
      <c r="I72" s="4" t="n"/>
      <c r="J72" s="2" t="n"/>
      <c r="K72" s="5" t="n"/>
      <c r="L72" s="6" t="n"/>
      <c r="M72" s="6" t="n"/>
      <c r="N72" s="6" t="n"/>
      <c r="O72" s="6" t="n"/>
      <c r="P72" s="7">
        <f>IF(A72="","",K72*L72)</f>
        <v/>
      </c>
      <c r="Q72" s="7">
        <f>IF(A72="","",IF(H72="Achat",(O72-L72)*K72,IF(H72="Vente",(L72-O72)*K72,0)))</f>
        <v/>
      </c>
      <c r="R72" s="7">
        <f>IF(A72="","",IFERROR(P72*VLOOKUP(F72,'Référentiels'!$A$2:$C$6,3,FALSE),0))</f>
        <v/>
      </c>
      <c r="S72" s="7">
        <f>IF(A72="","",Q72-R72)</f>
        <v/>
      </c>
      <c r="T72" s="7">
        <f>IF(A72="","",MAX(L72-M72,M72-L72)*K72)</f>
        <v/>
      </c>
      <c r="U72" s="8">
        <f>IF(A72="","",IFERROR(S72/T72,0))</f>
        <v/>
      </c>
      <c r="V72" s="9">
        <f>IF(A72="","",IF(S72&gt;0,"Gagnant",IF(S72&lt;0,"Perdant","Égalité")))</f>
        <v/>
      </c>
      <c r="W72" s="2" t="n"/>
      <c r="X72" s="4" t="n"/>
    </row>
    <row r="73">
      <c r="A73" s="2" t="n"/>
      <c r="B73" s="3" t="n"/>
      <c r="C73" s="3" t="n"/>
      <c r="D73" s="4" t="n"/>
      <c r="E73" s="4" t="n"/>
      <c r="F73" s="4" t="n"/>
      <c r="G73" s="4" t="n"/>
      <c r="H73" s="2" t="n"/>
      <c r="I73" s="4" t="n"/>
      <c r="J73" s="2" t="n"/>
      <c r="K73" s="5" t="n"/>
      <c r="L73" s="6" t="n"/>
      <c r="M73" s="6" t="n"/>
      <c r="N73" s="6" t="n"/>
      <c r="O73" s="6" t="n"/>
      <c r="P73" s="10">
        <f>IF(A73="","",K73*L73)</f>
        <v/>
      </c>
      <c r="Q73" s="10">
        <f>IF(A73="","",IF(H73="Achat",(O73-L73)*K73,IF(H73="Vente",(L73-O73)*K73,0)))</f>
        <v/>
      </c>
      <c r="R73" s="10">
        <f>IF(A73="","",IFERROR(P73*VLOOKUP(F73,'Référentiels'!$A$2:$C$6,3,FALSE),0))</f>
        <v/>
      </c>
      <c r="S73" s="10">
        <f>IF(A73="","",Q73-R73)</f>
        <v/>
      </c>
      <c r="T73" s="10">
        <f>IF(A73="","",MAX(L73-M73,M73-L73)*K73)</f>
        <v/>
      </c>
      <c r="U73" s="11">
        <f>IF(A73="","",IFERROR(S73/T73,0))</f>
        <v/>
      </c>
      <c r="V73" s="12">
        <f>IF(A73="","",IF(S73&gt;0,"Gagnant",IF(S73&lt;0,"Perdant","Égalité")))</f>
        <v/>
      </c>
      <c r="W73" s="2" t="n"/>
      <c r="X73" s="4" t="n"/>
    </row>
    <row r="74">
      <c r="A74" s="2" t="n"/>
      <c r="B74" s="3" t="n"/>
      <c r="C74" s="3" t="n"/>
      <c r="D74" s="4" t="n"/>
      <c r="E74" s="4" t="n"/>
      <c r="F74" s="4" t="n"/>
      <c r="G74" s="4" t="n"/>
      <c r="H74" s="2" t="n"/>
      <c r="I74" s="4" t="n"/>
      <c r="J74" s="2" t="n"/>
      <c r="K74" s="5" t="n"/>
      <c r="L74" s="6" t="n"/>
      <c r="M74" s="6" t="n"/>
      <c r="N74" s="6" t="n"/>
      <c r="O74" s="6" t="n"/>
      <c r="P74" s="7">
        <f>IF(A74="","",K74*L74)</f>
        <v/>
      </c>
      <c r="Q74" s="7">
        <f>IF(A74="","",IF(H74="Achat",(O74-L74)*K74,IF(H74="Vente",(L74-O74)*K74,0)))</f>
        <v/>
      </c>
      <c r="R74" s="7">
        <f>IF(A74="","",IFERROR(P74*VLOOKUP(F74,'Référentiels'!$A$2:$C$6,3,FALSE),0))</f>
        <v/>
      </c>
      <c r="S74" s="7">
        <f>IF(A74="","",Q74-R74)</f>
        <v/>
      </c>
      <c r="T74" s="7">
        <f>IF(A74="","",MAX(L74-M74,M74-L74)*K74)</f>
        <v/>
      </c>
      <c r="U74" s="8">
        <f>IF(A74="","",IFERROR(S74/T74,0))</f>
        <v/>
      </c>
      <c r="V74" s="9">
        <f>IF(A74="","",IF(S74&gt;0,"Gagnant",IF(S74&lt;0,"Perdant","Égalité")))</f>
        <v/>
      </c>
      <c r="W74" s="2" t="n"/>
      <c r="X74" s="4" t="n"/>
    </row>
    <row r="75">
      <c r="A75" s="2" t="n"/>
      <c r="B75" s="3" t="n"/>
      <c r="C75" s="3" t="n"/>
      <c r="D75" s="4" t="n"/>
      <c r="E75" s="4" t="n"/>
      <c r="F75" s="4" t="n"/>
      <c r="G75" s="4" t="n"/>
      <c r="H75" s="2" t="n"/>
      <c r="I75" s="4" t="n"/>
      <c r="J75" s="2" t="n"/>
      <c r="K75" s="5" t="n"/>
      <c r="L75" s="6" t="n"/>
      <c r="M75" s="6" t="n"/>
      <c r="N75" s="6" t="n"/>
      <c r="O75" s="6" t="n"/>
      <c r="P75" s="10">
        <f>IF(A75="","",K75*L75)</f>
        <v/>
      </c>
      <c r="Q75" s="10">
        <f>IF(A75="","",IF(H75="Achat",(O75-L75)*K75,IF(H75="Vente",(L75-O75)*K75,0)))</f>
        <v/>
      </c>
      <c r="R75" s="10">
        <f>IF(A75="","",IFERROR(P75*VLOOKUP(F75,'Référentiels'!$A$2:$C$6,3,FALSE),0))</f>
        <v/>
      </c>
      <c r="S75" s="10">
        <f>IF(A75="","",Q75-R75)</f>
        <v/>
      </c>
      <c r="T75" s="10">
        <f>IF(A75="","",MAX(L75-M75,M75-L75)*K75)</f>
        <v/>
      </c>
      <c r="U75" s="11">
        <f>IF(A75="","",IFERROR(S75/T75,0))</f>
        <v/>
      </c>
      <c r="V75" s="12">
        <f>IF(A75="","",IF(S75&gt;0,"Gagnant",IF(S75&lt;0,"Perdant","Égalité")))</f>
        <v/>
      </c>
      <c r="W75" s="2" t="n"/>
      <c r="X75" s="4" t="n"/>
    </row>
    <row r="76">
      <c r="A76" s="2" t="n"/>
      <c r="B76" s="3" t="n"/>
      <c r="C76" s="3" t="n"/>
      <c r="D76" s="4" t="n"/>
      <c r="E76" s="4" t="n"/>
      <c r="F76" s="4" t="n"/>
      <c r="G76" s="4" t="n"/>
      <c r="H76" s="2" t="n"/>
      <c r="I76" s="4" t="n"/>
      <c r="J76" s="2" t="n"/>
      <c r="K76" s="5" t="n"/>
      <c r="L76" s="6" t="n"/>
      <c r="M76" s="6" t="n"/>
      <c r="N76" s="6" t="n"/>
      <c r="O76" s="6" t="n"/>
      <c r="P76" s="7">
        <f>IF(A76="","",K76*L76)</f>
        <v/>
      </c>
      <c r="Q76" s="7">
        <f>IF(A76="","",IF(H76="Achat",(O76-L76)*K76,IF(H76="Vente",(L76-O76)*K76,0)))</f>
        <v/>
      </c>
      <c r="R76" s="7">
        <f>IF(A76="","",IFERROR(P76*VLOOKUP(F76,'Référentiels'!$A$2:$C$6,3,FALSE),0))</f>
        <v/>
      </c>
      <c r="S76" s="7">
        <f>IF(A76="","",Q76-R76)</f>
        <v/>
      </c>
      <c r="T76" s="7">
        <f>IF(A76="","",MAX(L76-M76,M76-L76)*K76)</f>
        <v/>
      </c>
      <c r="U76" s="8">
        <f>IF(A76="","",IFERROR(S76/T76,0))</f>
        <v/>
      </c>
      <c r="V76" s="9">
        <f>IF(A76="","",IF(S76&gt;0,"Gagnant",IF(S76&lt;0,"Perdant","Égalité")))</f>
        <v/>
      </c>
      <c r="W76" s="2" t="n"/>
      <c r="X76" s="4" t="n"/>
    </row>
    <row r="77">
      <c r="A77" s="2" t="n"/>
      <c r="B77" s="3" t="n"/>
      <c r="C77" s="3" t="n"/>
      <c r="D77" s="4" t="n"/>
      <c r="E77" s="4" t="n"/>
      <c r="F77" s="4" t="n"/>
      <c r="G77" s="4" t="n"/>
      <c r="H77" s="2" t="n"/>
      <c r="I77" s="4" t="n"/>
      <c r="J77" s="2" t="n"/>
      <c r="K77" s="5" t="n"/>
      <c r="L77" s="6" t="n"/>
      <c r="M77" s="6" t="n"/>
      <c r="N77" s="6" t="n"/>
      <c r="O77" s="6" t="n"/>
      <c r="P77" s="10">
        <f>IF(A77="","",K77*L77)</f>
        <v/>
      </c>
      <c r="Q77" s="10">
        <f>IF(A77="","",IF(H77="Achat",(O77-L77)*K77,IF(H77="Vente",(L77-O77)*K77,0)))</f>
        <v/>
      </c>
      <c r="R77" s="10">
        <f>IF(A77="","",IFERROR(P77*VLOOKUP(F77,'Référentiels'!$A$2:$C$6,3,FALSE),0))</f>
        <v/>
      </c>
      <c r="S77" s="10">
        <f>IF(A77="","",Q77-R77)</f>
        <v/>
      </c>
      <c r="T77" s="10">
        <f>IF(A77="","",MAX(L77-M77,M77-L77)*K77)</f>
        <v/>
      </c>
      <c r="U77" s="11">
        <f>IF(A77="","",IFERROR(S77/T77,0))</f>
        <v/>
      </c>
      <c r="V77" s="12">
        <f>IF(A77="","",IF(S77&gt;0,"Gagnant",IF(S77&lt;0,"Perdant","Égalité")))</f>
        <v/>
      </c>
      <c r="W77" s="2" t="n"/>
      <c r="X77" s="4" t="n"/>
    </row>
    <row r="78">
      <c r="A78" s="2" t="n"/>
      <c r="B78" s="3" t="n"/>
      <c r="C78" s="3" t="n"/>
      <c r="D78" s="4" t="n"/>
      <c r="E78" s="4" t="n"/>
      <c r="F78" s="4" t="n"/>
      <c r="G78" s="4" t="n"/>
      <c r="H78" s="2" t="n"/>
      <c r="I78" s="4" t="n"/>
      <c r="J78" s="2" t="n"/>
      <c r="K78" s="5" t="n"/>
      <c r="L78" s="6" t="n"/>
      <c r="M78" s="6" t="n"/>
      <c r="N78" s="6" t="n"/>
      <c r="O78" s="6" t="n"/>
      <c r="P78" s="7">
        <f>IF(A78="","",K78*L78)</f>
        <v/>
      </c>
      <c r="Q78" s="7">
        <f>IF(A78="","",IF(H78="Achat",(O78-L78)*K78,IF(H78="Vente",(L78-O78)*K78,0)))</f>
        <v/>
      </c>
      <c r="R78" s="7">
        <f>IF(A78="","",IFERROR(P78*VLOOKUP(F78,'Référentiels'!$A$2:$C$6,3,FALSE),0))</f>
        <v/>
      </c>
      <c r="S78" s="7">
        <f>IF(A78="","",Q78-R78)</f>
        <v/>
      </c>
      <c r="T78" s="7">
        <f>IF(A78="","",MAX(L78-M78,M78-L78)*K78)</f>
        <v/>
      </c>
      <c r="U78" s="8">
        <f>IF(A78="","",IFERROR(S78/T78,0))</f>
        <v/>
      </c>
      <c r="V78" s="9">
        <f>IF(A78="","",IF(S78&gt;0,"Gagnant",IF(S78&lt;0,"Perdant","Égalité")))</f>
        <v/>
      </c>
      <c r="W78" s="2" t="n"/>
      <c r="X78" s="4" t="n"/>
    </row>
    <row r="79">
      <c r="A79" s="2" t="n"/>
      <c r="B79" s="3" t="n"/>
      <c r="C79" s="3" t="n"/>
      <c r="D79" s="4" t="n"/>
      <c r="E79" s="4" t="n"/>
      <c r="F79" s="4" t="n"/>
      <c r="G79" s="4" t="n"/>
      <c r="H79" s="2" t="n"/>
      <c r="I79" s="4" t="n"/>
      <c r="J79" s="2" t="n"/>
      <c r="K79" s="5" t="n"/>
      <c r="L79" s="6" t="n"/>
      <c r="M79" s="6" t="n"/>
      <c r="N79" s="6" t="n"/>
      <c r="O79" s="6" t="n"/>
      <c r="P79" s="10">
        <f>IF(A79="","",K79*L79)</f>
        <v/>
      </c>
      <c r="Q79" s="10">
        <f>IF(A79="","",IF(H79="Achat",(O79-L79)*K79,IF(H79="Vente",(L79-O79)*K79,0)))</f>
        <v/>
      </c>
      <c r="R79" s="10">
        <f>IF(A79="","",IFERROR(P79*VLOOKUP(F79,'Référentiels'!$A$2:$C$6,3,FALSE),0))</f>
        <v/>
      </c>
      <c r="S79" s="10">
        <f>IF(A79="","",Q79-R79)</f>
        <v/>
      </c>
      <c r="T79" s="10">
        <f>IF(A79="","",MAX(L79-M79,M79-L79)*K79)</f>
        <v/>
      </c>
      <c r="U79" s="11">
        <f>IF(A79="","",IFERROR(S79/T79,0))</f>
        <v/>
      </c>
      <c r="V79" s="12">
        <f>IF(A79="","",IF(S79&gt;0,"Gagnant",IF(S79&lt;0,"Perdant","Égalité")))</f>
        <v/>
      </c>
      <c r="W79" s="2" t="n"/>
      <c r="X79" s="4" t="n"/>
    </row>
    <row r="80">
      <c r="A80" s="2" t="n"/>
      <c r="B80" s="3" t="n"/>
      <c r="C80" s="3" t="n"/>
      <c r="D80" s="4" t="n"/>
      <c r="E80" s="4" t="n"/>
      <c r="F80" s="4" t="n"/>
      <c r="G80" s="4" t="n"/>
      <c r="H80" s="2" t="n"/>
      <c r="I80" s="4" t="n"/>
      <c r="J80" s="2" t="n"/>
      <c r="K80" s="5" t="n"/>
      <c r="L80" s="6" t="n"/>
      <c r="M80" s="6" t="n"/>
      <c r="N80" s="6" t="n"/>
      <c r="O80" s="6" t="n"/>
      <c r="P80" s="7">
        <f>IF(A80="","",K80*L80)</f>
        <v/>
      </c>
      <c r="Q80" s="7">
        <f>IF(A80="","",IF(H80="Achat",(O80-L80)*K80,IF(H80="Vente",(L80-O80)*K80,0)))</f>
        <v/>
      </c>
      <c r="R80" s="7">
        <f>IF(A80="","",IFERROR(P80*VLOOKUP(F80,'Référentiels'!$A$2:$C$6,3,FALSE),0))</f>
        <v/>
      </c>
      <c r="S80" s="7">
        <f>IF(A80="","",Q80-R80)</f>
        <v/>
      </c>
      <c r="T80" s="7">
        <f>IF(A80="","",MAX(L80-M80,M80-L80)*K80)</f>
        <v/>
      </c>
      <c r="U80" s="8">
        <f>IF(A80="","",IFERROR(S80/T80,0))</f>
        <v/>
      </c>
      <c r="V80" s="9">
        <f>IF(A80="","",IF(S80&gt;0,"Gagnant",IF(S80&lt;0,"Perdant","Égalité")))</f>
        <v/>
      </c>
      <c r="W80" s="2" t="n"/>
      <c r="X80" s="4" t="n"/>
    </row>
    <row r="81">
      <c r="A81" s="2" t="n"/>
      <c r="B81" s="3" t="n"/>
      <c r="C81" s="3" t="n"/>
      <c r="D81" s="4" t="n"/>
      <c r="E81" s="4" t="n"/>
      <c r="F81" s="4" t="n"/>
      <c r="G81" s="4" t="n"/>
      <c r="H81" s="2" t="n"/>
      <c r="I81" s="4" t="n"/>
      <c r="J81" s="2" t="n"/>
      <c r="K81" s="5" t="n"/>
      <c r="L81" s="6" t="n"/>
      <c r="M81" s="6" t="n"/>
      <c r="N81" s="6" t="n"/>
      <c r="O81" s="6" t="n"/>
      <c r="P81" s="10">
        <f>IF(A81="","",K81*L81)</f>
        <v/>
      </c>
      <c r="Q81" s="10">
        <f>IF(A81="","",IF(H81="Achat",(O81-L81)*K81,IF(H81="Vente",(L81-O81)*K81,0)))</f>
        <v/>
      </c>
      <c r="R81" s="10">
        <f>IF(A81="","",IFERROR(P81*VLOOKUP(F81,'Référentiels'!$A$2:$C$6,3,FALSE),0))</f>
        <v/>
      </c>
      <c r="S81" s="10">
        <f>IF(A81="","",Q81-R81)</f>
        <v/>
      </c>
      <c r="T81" s="10">
        <f>IF(A81="","",MAX(L81-M81,M81-L81)*K81)</f>
        <v/>
      </c>
      <c r="U81" s="11">
        <f>IF(A81="","",IFERROR(S81/T81,0))</f>
        <v/>
      </c>
      <c r="V81" s="12">
        <f>IF(A81="","",IF(S81&gt;0,"Gagnant",IF(S81&lt;0,"Perdant","Égalité")))</f>
        <v/>
      </c>
      <c r="W81" s="2" t="n"/>
      <c r="X81" s="4" t="n"/>
    </row>
    <row r="82">
      <c r="A82" s="2" t="n"/>
      <c r="B82" s="3" t="n"/>
      <c r="C82" s="3" t="n"/>
      <c r="D82" s="4" t="n"/>
      <c r="E82" s="4" t="n"/>
      <c r="F82" s="4" t="n"/>
      <c r="G82" s="4" t="n"/>
      <c r="H82" s="2" t="n"/>
      <c r="I82" s="4" t="n"/>
      <c r="J82" s="2" t="n"/>
      <c r="K82" s="5" t="n"/>
      <c r="L82" s="6" t="n"/>
      <c r="M82" s="6" t="n"/>
      <c r="N82" s="6" t="n"/>
      <c r="O82" s="6" t="n"/>
      <c r="P82" s="7">
        <f>IF(A82="","",K82*L82)</f>
        <v/>
      </c>
      <c r="Q82" s="7">
        <f>IF(A82="","",IF(H82="Achat",(O82-L82)*K82,IF(H82="Vente",(L82-O82)*K82,0)))</f>
        <v/>
      </c>
      <c r="R82" s="7">
        <f>IF(A82="","",IFERROR(P82*VLOOKUP(F82,'Référentiels'!$A$2:$C$6,3,FALSE),0))</f>
        <v/>
      </c>
      <c r="S82" s="7">
        <f>IF(A82="","",Q82-R82)</f>
        <v/>
      </c>
      <c r="T82" s="7">
        <f>IF(A82="","",MAX(L82-M82,M82-L82)*K82)</f>
        <v/>
      </c>
      <c r="U82" s="8">
        <f>IF(A82="","",IFERROR(S82/T82,0))</f>
        <v/>
      </c>
      <c r="V82" s="9">
        <f>IF(A82="","",IF(S82&gt;0,"Gagnant",IF(S82&lt;0,"Perdant","Égalité")))</f>
        <v/>
      </c>
      <c r="W82" s="2" t="n"/>
      <c r="X82" s="4" t="n"/>
    </row>
    <row r="83">
      <c r="A83" s="2" t="n"/>
      <c r="B83" s="3" t="n"/>
      <c r="C83" s="3" t="n"/>
      <c r="D83" s="4" t="n"/>
      <c r="E83" s="4" t="n"/>
      <c r="F83" s="4" t="n"/>
      <c r="G83" s="4" t="n"/>
      <c r="H83" s="2" t="n"/>
      <c r="I83" s="4" t="n"/>
      <c r="J83" s="2" t="n"/>
      <c r="K83" s="5" t="n"/>
      <c r="L83" s="6" t="n"/>
      <c r="M83" s="6" t="n"/>
      <c r="N83" s="6" t="n"/>
      <c r="O83" s="6" t="n"/>
      <c r="P83" s="10">
        <f>IF(A83="","",K83*L83)</f>
        <v/>
      </c>
      <c r="Q83" s="10">
        <f>IF(A83="","",IF(H83="Achat",(O83-L83)*K83,IF(H83="Vente",(L83-O83)*K83,0)))</f>
        <v/>
      </c>
      <c r="R83" s="10">
        <f>IF(A83="","",IFERROR(P83*VLOOKUP(F83,'Référentiels'!$A$2:$C$6,3,FALSE),0))</f>
        <v/>
      </c>
      <c r="S83" s="10">
        <f>IF(A83="","",Q83-R83)</f>
        <v/>
      </c>
      <c r="T83" s="10">
        <f>IF(A83="","",MAX(L83-M83,M83-L83)*K83)</f>
        <v/>
      </c>
      <c r="U83" s="11">
        <f>IF(A83="","",IFERROR(S83/T83,0))</f>
        <v/>
      </c>
      <c r="V83" s="12">
        <f>IF(A83="","",IF(S83&gt;0,"Gagnant",IF(S83&lt;0,"Perdant","Égalité")))</f>
        <v/>
      </c>
      <c r="W83" s="2" t="n"/>
      <c r="X83" s="4" t="n"/>
    </row>
    <row r="84">
      <c r="A84" s="2" t="n"/>
      <c r="B84" s="3" t="n"/>
      <c r="C84" s="3" t="n"/>
      <c r="D84" s="4" t="n"/>
      <c r="E84" s="4" t="n"/>
      <c r="F84" s="4" t="n"/>
      <c r="G84" s="4" t="n"/>
      <c r="H84" s="2" t="n"/>
      <c r="I84" s="4" t="n"/>
      <c r="J84" s="2" t="n"/>
      <c r="K84" s="5" t="n"/>
      <c r="L84" s="6" t="n"/>
      <c r="M84" s="6" t="n"/>
      <c r="N84" s="6" t="n"/>
      <c r="O84" s="6" t="n"/>
      <c r="P84" s="7">
        <f>IF(A84="","",K84*L84)</f>
        <v/>
      </c>
      <c r="Q84" s="7">
        <f>IF(A84="","",IF(H84="Achat",(O84-L84)*K84,IF(H84="Vente",(L84-O84)*K84,0)))</f>
        <v/>
      </c>
      <c r="R84" s="7">
        <f>IF(A84="","",IFERROR(P84*VLOOKUP(F84,'Référentiels'!$A$2:$C$6,3,FALSE),0))</f>
        <v/>
      </c>
      <c r="S84" s="7">
        <f>IF(A84="","",Q84-R84)</f>
        <v/>
      </c>
      <c r="T84" s="7">
        <f>IF(A84="","",MAX(L84-M84,M84-L84)*K84)</f>
        <v/>
      </c>
      <c r="U84" s="8">
        <f>IF(A84="","",IFERROR(S84/T84,0))</f>
        <v/>
      </c>
      <c r="V84" s="9">
        <f>IF(A84="","",IF(S84&gt;0,"Gagnant",IF(S84&lt;0,"Perdant","Égalité")))</f>
        <v/>
      </c>
      <c r="W84" s="2" t="n"/>
      <c r="X84" s="4" t="n"/>
    </row>
    <row r="85">
      <c r="A85" s="2" t="n"/>
      <c r="B85" s="3" t="n"/>
      <c r="C85" s="3" t="n"/>
      <c r="D85" s="4" t="n"/>
      <c r="E85" s="4" t="n"/>
      <c r="F85" s="4" t="n"/>
      <c r="G85" s="4" t="n"/>
      <c r="H85" s="2" t="n"/>
      <c r="I85" s="4" t="n"/>
      <c r="J85" s="2" t="n"/>
      <c r="K85" s="5" t="n"/>
      <c r="L85" s="6" t="n"/>
      <c r="M85" s="6" t="n"/>
      <c r="N85" s="6" t="n"/>
      <c r="O85" s="6" t="n"/>
      <c r="P85" s="10">
        <f>IF(A85="","",K85*L85)</f>
        <v/>
      </c>
      <c r="Q85" s="10">
        <f>IF(A85="","",IF(H85="Achat",(O85-L85)*K85,IF(H85="Vente",(L85-O85)*K85,0)))</f>
        <v/>
      </c>
      <c r="R85" s="10">
        <f>IF(A85="","",IFERROR(P85*VLOOKUP(F85,'Référentiels'!$A$2:$C$6,3,FALSE),0))</f>
        <v/>
      </c>
      <c r="S85" s="10">
        <f>IF(A85="","",Q85-R85)</f>
        <v/>
      </c>
      <c r="T85" s="10">
        <f>IF(A85="","",MAX(L85-M85,M85-L85)*K85)</f>
        <v/>
      </c>
      <c r="U85" s="11">
        <f>IF(A85="","",IFERROR(S85/T85,0))</f>
        <v/>
      </c>
      <c r="V85" s="12">
        <f>IF(A85="","",IF(S85&gt;0,"Gagnant",IF(S85&lt;0,"Perdant","Égalité")))</f>
        <v/>
      </c>
      <c r="W85" s="2" t="n"/>
      <c r="X85" s="4" t="n"/>
    </row>
    <row r="86">
      <c r="A86" s="2" t="n"/>
      <c r="B86" s="3" t="n"/>
      <c r="C86" s="3" t="n"/>
      <c r="D86" s="4" t="n"/>
      <c r="E86" s="4" t="n"/>
      <c r="F86" s="4" t="n"/>
      <c r="G86" s="4" t="n"/>
      <c r="H86" s="2" t="n"/>
      <c r="I86" s="4" t="n"/>
      <c r="J86" s="2" t="n"/>
      <c r="K86" s="5" t="n"/>
      <c r="L86" s="6" t="n"/>
      <c r="M86" s="6" t="n"/>
      <c r="N86" s="6" t="n"/>
      <c r="O86" s="6" t="n"/>
      <c r="P86" s="7">
        <f>IF(A86="","",K86*L86)</f>
        <v/>
      </c>
      <c r="Q86" s="7">
        <f>IF(A86="","",IF(H86="Achat",(O86-L86)*K86,IF(H86="Vente",(L86-O86)*K86,0)))</f>
        <v/>
      </c>
      <c r="R86" s="7">
        <f>IF(A86="","",IFERROR(P86*VLOOKUP(F86,'Référentiels'!$A$2:$C$6,3,FALSE),0))</f>
        <v/>
      </c>
      <c r="S86" s="7">
        <f>IF(A86="","",Q86-R86)</f>
        <v/>
      </c>
      <c r="T86" s="7">
        <f>IF(A86="","",MAX(L86-M86,M86-L86)*K86)</f>
        <v/>
      </c>
      <c r="U86" s="8">
        <f>IF(A86="","",IFERROR(S86/T86,0))</f>
        <v/>
      </c>
      <c r="V86" s="9">
        <f>IF(A86="","",IF(S86&gt;0,"Gagnant",IF(S86&lt;0,"Perdant","Égalité")))</f>
        <v/>
      </c>
      <c r="W86" s="2" t="n"/>
      <c r="X86" s="4" t="n"/>
    </row>
    <row r="87">
      <c r="A87" s="2" t="n"/>
      <c r="B87" s="3" t="n"/>
      <c r="C87" s="3" t="n"/>
      <c r="D87" s="4" t="n"/>
      <c r="E87" s="4" t="n"/>
      <c r="F87" s="4" t="n"/>
      <c r="G87" s="4" t="n"/>
      <c r="H87" s="2" t="n"/>
      <c r="I87" s="4" t="n"/>
      <c r="J87" s="2" t="n"/>
      <c r="K87" s="5" t="n"/>
      <c r="L87" s="6" t="n"/>
      <c r="M87" s="6" t="n"/>
      <c r="N87" s="6" t="n"/>
      <c r="O87" s="6" t="n"/>
      <c r="P87" s="10">
        <f>IF(A87="","",K87*L87)</f>
        <v/>
      </c>
      <c r="Q87" s="10">
        <f>IF(A87="","",IF(H87="Achat",(O87-L87)*K87,IF(H87="Vente",(L87-O87)*K87,0)))</f>
        <v/>
      </c>
      <c r="R87" s="10">
        <f>IF(A87="","",IFERROR(P87*VLOOKUP(F87,'Référentiels'!$A$2:$C$6,3,FALSE),0))</f>
        <v/>
      </c>
      <c r="S87" s="10">
        <f>IF(A87="","",Q87-R87)</f>
        <v/>
      </c>
      <c r="T87" s="10">
        <f>IF(A87="","",MAX(L87-M87,M87-L87)*K87)</f>
        <v/>
      </c>
      <c r="U87" s="11">
        <f>IF(A87="","",IFERROR(S87/T87,0))</f>
        <v/>
      </c>
      <c r="V87" s="12">
        <f>IF(A87="","",IF(S87&gt;0,"Gagnant",IF(S87&lt;0,"Perdant","Égalité")))</f>
        <v/>
      </c>
      <c r="W87" s="2" t="n"/>
      <c r="X87" s="4" t="n"/>
    </row>
    <row r="88">
      <c r="A88" s="2" t="n"/>
      <c r="B88" s="3" t="n"/>
      <c r="C88" s="3" t="n"/>
      <c r="D88" s="4" t="n"/>
      <c r="E88" s="4" t="n"/>
      <c r="F88" s="4" t="n"/>
      <c r="G88" s="4" t="n"/>
      <c r="H88" s="2" t="n"/>
      <c r="I88" s="4" t="n"/>
      <c r="J88" s="2" t="n"/>
      <c r="K88" s="5" t="n"/>
      <c r="L88" s="6" t="n"/>
      <c r="M88" s="6" t="n"/>
      <c r="N88" s="6" t="n"/>
      <c r="O88" s="6" t="n"/>
      <c r="P88" s="7">
        <f>IF(A88="","",K88*L88)</f>
        <v/>
      </c>
      <c r="Q88" s="7">
        <f>IF(A88="","",IF(H88="Achat",(O88-L88)*K88,IF(H88="Vente",(L88-O88)*K88,0)))</f>
        <v/>
      </c>
      <c r="R88" s="7">
        <f>IF(A88="","",IFERROR(P88*VLOOKUP(F88,'Référentiels'!$A$2:$C$6,3,FALSE),0))</f>
        <v/>
      </c>
      <c r="S88" s="7">
        <f>IF(A88="","",Q88-R88)</f>
        <v/>
      </c>
      <c r="T88" s="7">
        <f>IF(A88="","",MAX(L88-M88,M88-L88)*K88)</f>
        <v/>
      </c>
      <c r="U88" s="8">
        <f>IF(A88="","",IFERROR(S88/T88,0))</f>
        <v/>
      </c>
      <c r="V88" s="9">
        <f>IF(A88="","",IF(S88&gt;0,"Gagnant",IF(S88&lt;0,"Perdant","Égalité")))</f>
        <v/>
      </c>
      <c r="W88" s="2" t="n"/>
      <c r="X88" s="4" t="n"/>
    </row>
    <row r="89">
      <c r="A89" s="2" t="n"/>
      <c r="B89" s="3" t="n"/>
      <c r="C89" s="3" t="n"/>
      <c r="D89" s="4" t="n"/>
      <c r="E89" s="4" t="n"/>
      <c r="F89" s="4" t="n"/>
      <c r="G89" s="4" t="n"/>
      <c r="H89" s="2" t="n"/>
      <c r="I89" s="4" t="n"/>
      <c r="J89" s="2" t="n"/>
      <c r="K89" s="5" t="n"/>
      <c r="L89" s="6" t="n"/>
      <c r="M89" s="6" t="n"/>
      <c r="N89" s="6" t="n"/>
      <c r="O89" s="6" t="n"/>
      <c r="P89" s="10">
        <f>IF(A89="","",K89*L89)</f>
        <v/>
      </c>
      <c r="Q89" s="10">
        <f>IF(A89="","",IF(H89="Achat",(O89-L89)*K89,IF(H89="Vente",(L89-O89)*K89,0)))</f>
        <v/>
      </c>
      <c r="R89" s="10">
        <f>IF(A89="","",IFERROR(P89*VLOOKUP(F89,'Référentiels'!$A$2:$C$6,3,FALSE),0))</f>
        <v/>
      </c>
      <c r="S89" s="10">
        <f>IF(A89="","",Q89-R89)</f>
        <v/>
      </c>
      <c r="T89" s="10">
        <f>IF(A89="","",MAX(L89-M89,M89-L89)*K89)</f>
        <v/>
      </c>
      <c r="U89" s="11">
        <f>IF(A89="","",IFERROR(S89/T89,0))</f>
        <v/>
      </c>
      <c r="V89" s="12">
        <f>IF(A89="","",IF(S89&gt;0,"Gagnant",IF(S89&lt;0,"Perdant","Égalité")))</f>
        <v/>
      </c>
      <c r="W89" s="2" t="n"/>
      <c r="X89" s="4" t="n"/>
    </row>
    <row r="90">
      <c r="A90" s="2" t="n"/>
      <c r="B90" s="3" t="n"/>
      <c r="C90" s="3" t="n"/>
      <c r="D90" s="4" t="n"/>
      <c r="E90" s="4" t="n"/>
      <c r="F90" s="4" t="n"/>
      <c r="G90" s="4" t="n"/>
      <c r="H90" s="2" t="n"/>
      <c r="I90" s="4" t="n"/>
      <c r="J90" s="2" t="n"/>
      <c r="K90" s="5" t="n"/>
      <c r="L90" s="6" t="n"/>
      <c r="M90" s="6" t="n"/>
      <c r="N90" s="6" t="n"/>
      <c r="O90" s="6" t="n"/>
      <c r="P90" s="7">
        <f>IF(A90="","",K90*L90)</f>
        <v/>
      </c>
      <c r="Q90" s="7">
        <f>IF(A90="","",IF(H90="Achat",(O90-L90)*K90,IF(H90="Vente",(L90-O90)*K90,0)))</f>
        <v/>
      </c>
      <c r="R90" s="7">
        <f>IF(A90="","",IFERROR(P90*VLOOKUP(F90,'Référentiels'!$A$2:$C$6,3,FALSE),0))</f>
        <v/>
      </c>
      <c r="S90" s="7">
        <f>IF(A90="","",Q90-R90)</f>
        <v/>
      </c>
      <c r="T90" s="7">
        <f>IF(A90="","",MAX(L90-M90,M90-L90)*K90)</f>
        <v/>
      </c>
      <c r="U90" s="8">
        <f>IF(A90="","",IFERROR(S90/T90,0))</f>
        <v/>
      </c>
      <c r="V90" s="9">
        <f>IF(A90="","",IF(S90&gt;0,"Gagnant",IF(S90&lt;0,"Perdant","Égalité")))</f>
        <v/>
      </c>
      <c r="W90" s="2" t="n"/>
      <c r="X90" s="4" t="n"/>
    </row>
    <row r="91">
      <c r="A91" s="2" t="n"/>
      <c r="B91" s="3" t="n"/>
      <c r="C91" s="3" t="n"/>
      <c r="D91" s="4" t="n"/>
      <c r="E91" s="4" t="n"/>
      <c r="F91" s="4" t="n"/>
      <c r="G91" s="4" t="n"/>
      <c r="H91" s="2" t="n"/>
      <c r="I91" s="4" t="n"/>
      <c r="J91" s="2" t="n"/>
      <c r="K91" s="5" t="n"/>
      <c r="L91" s="6" t="n"/>
      <c r="M91" s="6" t="n"/>
      <c r="N91" s="6" t="n"/>
      <c r="O91" s="6" t="n"/>
      <c r="P91" s="10">
        <f>IF(A91="","",K91*L91)</f>
        <v/>
      </c>
      <c r="Q91" s="10">
        <f>IF(A91="","",IF(H91="Achat",(O91-L91)*K91,IF(H91="Vente",(L91-O91)*K91,0)))</f>
        <v/>
      </c>
      <c r="R91" s="10">
        <f>IF(A91="","",IFERROR(P91*VLOOKUP(F91,'Référentiels'!$A$2:$C$6,3,FALSE),0))</f>
        <v/>
      </c>
      <c r="S91" s="10">
        <f>IF(A91="","",Q91-R91)</f>
        <v/>
      </c>
      <c r="T91" s="10">
        <f>IF(A91="","",MAX(L91-M91,M91-L91)*K91)</f>
        <v/>
      </c>
      <c r="U91" s="11">
        <f>IF(A91="","",IFERROR(S91/T91,0))</f>
        <v/>
      </c>
      <c r="V91" s="12">
        <f>IF(A91="","",IF(S91&gt;0,"Gagnant",IF(S91&lt;0,"Perdant","Égalité")))</f>
        <v/>
      </c>
      <c r="W91" s="2" t="n"/>
      <c r="X91" s="4" t="n"/>
    </row>
    <row r="92">
      <c r="A92" s="2" t="n"/>
      <c r="B92" s="3" t="n"/>
      <c r="C92" s="3" t="n"/>
      <c r="D92" s="4" t="n"/>
      <c r="E92" s="4" t="n"/>
      <c r="F92" s="4" t="n"/>
      <c r="G92" s="4" t="n"/>
      <c r="H92" s="2" t="n"/>
      <c r="I92" s="4" t="n"/>
      <c r="J92" s="2" t="n"/>
      <c r="K92" s="5" t="n"/>
      <c r="L92" s="6" t="n"/>
      <c r="M92" s="6" t="n"/>
      <c r="N92" s="6" t="n"/>
      <c r="O92" s="6" t="n"/>
      <c r="P92" s="7">
        <f>IF(A92="","",K92*L92)</f>
        <v/>
      </c>
      <c r="Q92" s="7">
        <f>IF(A92="","",IF(H92="Achat",(O92-L92)*K92,IF(H92="Vente",(L92-O92)*K92,0)))</f>
        <v/>
      </c>
      <c r="R92" s="7">
        <f>IF(A92="","",IFERROR(P92*VLOOKUP(F92,'Référentiels'!$A$2:$C$6,3,FALSE),0))</f>
        <v/>
      </c>
      <c r="S92" s="7">
        <f>IF(A92="","",Q92-R92)</f>
        <v/>
      </c>
      <c r="T92" s="7">
        <f>IF(A92="","",MAX(L92-M92,M92-L92)*K92)</f>
        <v/>
      </c>
      <c r="U92" s="8">
        <f>IF(A92="","",IFERROR(S92/T92,0))</f>
        <v/>
      </c>
      <c r="V92" s="9">
        <f>IF(A92="","",IF(S92&gt;0,"Gagnant",IF(S92&lt;0,"Perdant","Égalité")))</f>
        <v/>
      </c>
      <c r="W92" s="2" t="n"/>
      <c r="X92" s="4" t="n"/>
    </row>
    <row r="93">
      <c r="A93" s="2" t="n"/>
      <c r="B93" s="3" t="n"/>
      <c r="C93" s="3" t="n"/>
      <c r="D93" s="4" t="n"/>
      <c r="E93" s="4" t="n"/>
      <c r="F93" s="4" t="n"/>
      <c r="G93" s="4" t="n"/>
      <c r="H93" s="2" t="n"/>
      <c r="I93" s="4" t="n"/>
      <c r="J93" s="2" t="n"/>
      <c r="K93" s="5" t="n"/>
      <c r="L93" s="6" t="n"/>
      <c r="M93" s="6" t="n"/>
      <c r="N93" s="6" t="n"/>
      <c r="O93" s="6" t="n"/>
      <c r="P93" s="10">
        <f>IF(A93="","",K93*L93)</f>
        <v/>
      </c>
      <c r="Q93" s="10">
        <f>IF(A93="","",IF(H93="Achat",(O93-L93)*K93,IF(H93="Vente",(L93-O93)*K93,0)))</f>
        <v/>
      </c>
      <c r="R93" s="10">
        <f>IF(A93="","",IFERROR(P93*VLOOKUP(F93,'Référentiels'!$A$2:$C$6,3,FALSE),0))</f>
        <v/>
      </c>
      <c r="S93" s="10">
        <f>IF(A93="","",Q93-R93)</f>
        <v/>
      </c>
      <c r="T93" s="10">
        <f>IF(A93="","",MAX(L93-M93,M93-L93)*K93)</f>
        <v/>
      </c>
      <c r="U93" s="11">
        <f>IF(A93="","",IFERROR(S93/T93,0))</f>
        <v/>
      </c>
      <c r="V93" s="12">
        <f>IF(A93="","",IF(S93&gt;0,"Gagnant",IF(S93&lt;0,"Perdant","Égalité")))</f>
        <v/>
      </c>
      <c r="W93" s="2" t="n"/>
      <c r="X93" s="4" t="n"/>
    </row>
    <row r="94">
      <c r="A94" s="2" t="n"/>
      <c r="B94" s="3" t="n"/>
      <c r="C94" s="3" t="n"/>
      <c r="D94" s="4" t="n"/>
      <c r="E94" s="4" t="n"/>
      <c r="F94" s="4" t="n"/>
      <c r="G94" s="4" t="n"/>
      <c r="H94" s="2" t="n"/>
      <c r="I94" s="4" t="n"/>
      <c r="J94" s="2" t="n"/>
      <c r="K94" s="5" t="n"/>
      <c r="L94" s="6" t="n"/>
      <c r="M94" s="6" t="n"/>
      <c r="N94" s="6" t="n"/>
      <c r="O94" s="6" t="n"/>
      <c r="P94" s="7">
        <f>IF(A94="","",K94*L94)</f>
        <v/>
      </c>
      <c r="Q94" s="7">
        <f>IF(A94="","",IF(H94="Achat",(O94-L94)*K94,IF(H94="Vente",(L94-O94)*K94,0)))</f>
        <v/>
      </c>
      <c r="R94" s="7">
        <f>IF(A94="","",IFERROR(P94*VLOOKUP(F94,'Référentiels'!$A$2:$C$6,3,FALSE),0))</f>
        <v/>
      </c>
      <c r="S94" s="7">
        <f>IF(A94="","",Q94-R94)</f>
        <v/>
      </c>
      <c r="T94" s="7">
        <f>IF(A94="","",MAX(L94-M94,M94-L94)*K94)</f>
        <v/>
      </c>
      <c r="U94" s="8">
        <f>IF(A94="","",IFERROR(S94/T94,0))</f>
        <v/>
      </c>
      <c r="V94" s="9">
        <f>IF(A94="","",IF(S94&gt;0,"Gagnant",IF(S94&lt;0,"Perdant","Égalité")))</f>
        <v/>
      </c>
      <c r="W94" s="2" t="n"/>
      <c r="X94" s="4" t="n"/>
    </row>
    <row r="95">
      <c r="A95" s="2" t="n"/>
      <c r="B95" s="3" t="n"/>
      <c r="C95" s="3" t="n"/>
      <c r="D95" s="4" t="n"/>
      <c r="E95" s="4" t="n"/>
      <c r="F95" s="4" t="n"/>
      <c r="G95" s="4" t="n"/>
      <c r="H95" s="2" t="n"/>
      <c r="I95" s="4" t="n"/>
      <c r="J95" s="2" t="n"/>
      <c r="K95" s="5" t="n"/>
      <c r="L95" s="6" t="n"/>
      <c r="M95" s="6" t="n"/>
      <c r="N95" s="6" t="n"/>
      <c r="O95" s="6" t="n"/>
      <c r="P95" s="10">
        <f>IF(A95="","",K95*L95)</f>
        <v/>
      </c>
      <c r="Q95" s="10">
        <f>IF(A95="","",IF(H95="Achat",(O95-L95)*K95,IF(H95="Vente",(L95-O95)*K95,0)))</f>
        <v/>
      </c>
      <c r="R95" s="10">
        <f>IF(A95="","",IFERROR(P95*VLOOKUP(F95,'Référentiels'!$A$2:$C$6,3,FALSE),0))</f>
        <v/>
      </c>
      <c r="S95" s="10">
        <f>IF(A95="","",Q95-R95)</f>
        <v/>
      </c>
      <c r="T95" s="10">
        <f>IF(A95="","",MAX(L95-M95,M95-L95)*K95)</f>
        <v/>
      </c>
      <c r="U95" s="11">
        <f>IF(A95="","",IFERROR(S95/T95,0))</f>
        <v/>
      </c>
      <c r="V95" s="12">
        <f>IF(A95="","",IF(S95&gt;0,"Gagnant",IF(S95&lt;0,"Perdant","Égalité")))</f>
        <v/>
      </c>
      <c r="W95" s="2" t="n"/>
      <c r="X95" s="4" t="n"/>
    </row>
    <row r="96">
      <c r="A96" s="2" t="n"/>
      <c r="B96" s="3" t="n"/>
      <c r="C96" s="3" t="n"/>
      <c r="D96" s="4" t="n"/>
      <c r="E96" s="4" t="n"/>
      <c r="F96" s="4" t="n"/>
      <c r="G96" s="4" t="n"/>
      <c r="H96" s="2" t="n"/>
      <c r="I96" s="4" t="n"/>
      <c r="J96" s="2" t="n"/>
      <c r="K96" s="5" t="n"/>
      <c r="L96" s="6" t="n"/>
      <c r="M96" s="6" t="n"/>
      <c r="N96" s="6" t="n"/>
      <c r="O96" s="6" t="n"/>
      <c r="P96" s="7">
        <f>IF(A96="","",K96*L96)</f>
        <v/>
      </c>
      <c r="Q96" s="7">
        <f>IF(A96="","",IF(H96="Achat",(O96-L96)*K96,IF(H96="Vente",(L96-O96)*K96,0)))</f>
        <v/>
      </c>
      <c r="R96" s="7">
        <f>IF(A96="","",IFERROR(P96*VLOOKUP(F96,'Référentiels'!$A$2:$C$6,3,FALSE),0))</f>
        <v/>
      </c>
      <c r="S96" s="7">
        <f>IF(A96="","",Q96-R96)</f>
        <v/>
      </c>
      <c r="T96" s="7">
        <f>IF(A96="","",MAX(L96-M96,M96-L96)*K96)</f>
        <v/>
      </c>
      <c r="U96" s="8">
        <f>IF(A96="","",IFERROR(S96/T96,0))</f>
        <v/>
      </c>
      <c r="V96" s="9">
        <f>IF(A96="","",IF(S96&gt;0,"Gagnant",IF(S96&lt;0,"Perdant","Égalité")))</f>
        <v/>
      </c>
      <c r="W96" s="2" t="n"/>
      <c r="X96" s="4" t="n"/>
    </row>
    <row r="97">
      <c r="A97" s="2" t="n"/>
      <c r="B97" s="3" t="n"/>
      <c r="C97" s="3" t="n"/>
      <c r="D97" s="4" t="n"/>
      <c r="E97" s="4" t="n"/>
      <c r="F97" s="4" t="n"/>
      <c r="G97" s="4" t="n"/>
      <c r="H97" s="2" t="n"/>
      <c r="I97" s="4" t="n"/>
      <c r="J97" s="2" t="n"/>
      <c r="K97" s="5" t="n"/>
      <c r="L97" s="6" t="n"/>
      <c r="M97" s="6" t="n"/>
      <c r="N97" s="6" t="n"/>
      <c r="O97" s="6" t="n"/>
      <c r="P97" s="10">
        <f>IF(A97="","",K97*L97)</f>
        <v/>
      </c>
      <c r="Q97" s="10">
        <f>IF(A97="","",IF(H97="Achat",(O97-L97)*K97,IF(H97="Vente",(L97-O97)*K97,0)))</f>
        <v/>
      </c>
      <c r="R97" s="10">
        <f>IF(A97="","",IFERROR(P97*VLOOKUP(F97,'Référentiels'!$A$2:$C$6,3,FALSE),0))</f>
        <v/>
      </c>
      <c r="S97" s="10">
        <f>IF(A97="","",Q97-R97)</f>
        <v/>
      </c>
      <c r="T97" s="10">
        <f>IF(A97="","",MAX(L97-M97,M97-L97)*K97)</f>
        <v/>
      </c>
      <c r="U97" s="11">
        <f>IF(A97="","",IFERROR(S97/T97,0))</f>
        <v/>
      </c>
      <c r="V97" s="12">
        <f>IF(A97="","",IF(S97&gt;0,"Gagnant",IF(S97&lt;0,"Perdant","Égalité")))</f>
        <v/>
      </c>
      <c r="W97" s="2" t="n"/>
      <c r="X97" s="4" t="n"/>
    </row>
    <row r="98">
      <c r="A98" s="2" t="n"/>
      <c r="B98" s="3" t="n"/>
      <c r="C98" s="3" t="n"/>
      <c r="D98" s="4" t="n"/>
      <c r="E98" s="4" t="n"/>
      <c r="F98" s="4" t="n"/>
      <c r="G98" s="4" t="n"/>
      <c r="H98" s="2" t="n"/>
      <c r="I98" s="4" t="n"/>
      <c r="J98" s="2" t="n"/>
      <c r="K98" s="5" t="n"/>
      <c r="L98" s="6" t="n"/>
      <c r="M98" s="6" t="n"/>
      <c r="N98" s="6" t="n"/>
      <c r="O98" s="6" t="n"/>
      <c r="P98" s="7">
        <f>IF(A98="","",K98*L98)</f>
        <v/>
      </c>
      <c r="Q98" s="7">
        <f>IF(A98="","",IF(H98="Achat",(O98-L98)*K98,IF(H98="Vente",(L98-O98)*K98,0)))</f>
        <v/>
      </c>
      <c r="R98" s="7">
        <f>IF(A98="","",IFERROR(P98*VLOOKUP(F98,'Référentiels'!$A$2:$C$6,3,FALSE),0))</f>
        <v/>
      </c>
      <c r="S98" s="7">
        <f>IF(A98="","",Q98-R98)</f>
        <v/>
      </c>
      <c r="T98" s="7">
        <f>IF(A98="","",MAX(L98-M98,M98-L98)*K98)</f>
        <v/>
      </c>
      <c r="U98" s="8">
        <f>IF(A98="","",IFERROR(S98/T98,0))</f>
        <v/>
      </c>
      <c r="V98" s="9">
        <f>IF(A98="","",IF(S98&gt;0,"Gagnant",IF(S98&lt;0,"Perdant","Égalité")))</f>
        <v/>
      </c>
      <c r="W98" s="2" t="n"/>
      <c r="X98" s="4" t="n"/>
    </row>
    <row r="99">
      <c r="A99" s="2" t="n"/>
      <c r="B99" s="3" t="n"/>
      <c r="C99" s="3" t="n"/>
      <c r="D99" s="4" t="n"/>
      <c r="E99" s="4" t="n"/>
      <c r="F99" s="4" t="n"/>
      <c r="G99" s="4" t="n"/>
      <c r="H99" s="2" t="n"/>
      <c r="I99" s="4" t="n"/>
      <c r="J99" s="2" t="n"/>
      <c r="K99" s="5" t="n"/>
      <c r="L99" s="6" t="n"/>
      <c r="M99" s="6" t="n"/>
      <c r="N99" s="6" t="n"/>
      <c r="O99" s="6" t="n"/>
      <c r="P99" s="10">
        <f>IF(A99="","",K99*L99)</f>
        <v/>
      </c>
      <c r="Q99" s="10">
        <f>IF(A99="","",IF(H99="Achat",(O99-L99)*K99,IF(H99="Vente",(L99-O99)*K99,0)))</f>
        <v/>
      </c>
      <c r="R99" s="10">
        <f>IF(A99="","",IFERROR(P99*VLOOKUP(F99,'Référentiels'!$A$2:$C$6,3,FALSE),0))</f>
        <v/>
      </c>
      <c r="S99" s="10">
        <f>IF(A99="","",Q99-R99)</f>
        <v/>
      </c>
      <c r="T99" s="10">
        <f>IF(A99="","",MAX(L99-M99,M99-L99)*K99)</f>
        <v/>
      </c>
      <c r="U99" s="11">
        <f>IF(A99="","",IFERROR(S99/T99,0))</f>
        <v/>
      </c>
      <c r="V99" s="12">
        <f>IF(A99="","",IF(S99&gt;0,"Gagnant",IF(S99&lt;0,"Perdant","Égalité")))</f>
        <v/>
      </c>
      <c r="W99" s="2" t="n"/>
      <c r="X99" s="4" t="n"/>
    </row>
    <row r="100">
      <c r="A100" s="2" t="n"/>
      <c r="B100" s="3" t="n"/>
      <c r="C100" s="3" t="n"/>
      <c r="D100" s="4" t="n"/>
      <c r="E100" s="4" t="n"/>
      <c r="F100" s="4" t="n"/>
      <c r="G100" s="4" t="n"/>
      <c r="H100" s="2" t="n"/>
      <c r="I100" s="4" t="n"/>
      <c r="J100" s="2" t="n"/>
      <c r="K100" s="5" t="n"/>
      <c r="L100" s="6" t="n"/>
      <c r="M100" s="6" t="n"/>
      <c r="N100" s="6" t="n"/>
      <c r="O100" s="6" t="n"/>
      <c r="P100" s="7">
        <f>IF(A100="","",K100*L100)</f>
        <v/>
      </c>
      <c r="Q100" s="7">
        <f>IF(A100="","",IF(H100="Achat",(O100-L100)*K100,IF(H100="Vente",(L100-O100)*K100,0)))</f>
        <v/>
      </c>
      <c r="R100" s="7">
        <f>IF(A100="","",IFERROR(P100*VLOOKUP(F100,'Référentiels'!$A$2:$C$6,3,FALSE),0))</f>
        <v/>
      </c>
      <c r="S100" s="7">
        <f>IF(A100="","",Q100-R100)</f>
        <v/>
      </c>
      <c r="T100" s="7">
        <f>IF(A100="","",MAX(L100-M100,M100-L100)*K100)</f>
        <v/>
      </c>
      <c r="U100" s="8">
        <f>IF(A100="","",IFERROR(S100/T100,0))</f>
        <v/>
      </c>
      <c r="V100" s="9">
        <f>IF(A100="","",IF(S100&gt;0,"Gagnant",IF(S100&lt;0,"Perdant","Égalité")))</f>
        <v/>
      </c>
      <c r="W100" s="2" t="n"/>
      <c r="X100" s="4" t="n"/>
    </row>
    <row r="101">
      <c r="A101" s="2" t="n"/>
      <c r="B101" s="3" t="n"/>
      <c r="C101" s="3" t="n"/>
      <c r="D101" s="4" t="n"/>
      <c r="E101" s="4" t="n"/>
      <c r="F101" s="4" t="n"/>
      <c r="G101" s="4" t="n"/>
      <c r="H101" s="2" t="n"/>
      <c r="I101" s="4" t="n"/>
      <c r="J101" s="2" t="n"/>
      <c r="K101" s="5" t="n"/>
      <c r="L101" s="6" t="n"/>
      <c r="M101" s="6" t="n"/>
      <c r="N101" s="6" t="n"/>
      <c r="O101" s="6" t="n"/>
      <c r="P101" s="10">
        <f>IF(A101="","",K101*L101)</f>
        <v/>
      </c>
      <c r="Q101" s="10">
        <f>IF(A101="","",IF(H101="Achat",(O101-L101)*K101,IF(H101="Vente",(L101-O101)*K101,0)))</f>
        <v/>
      </c>
      <c r="R101" s="10">
        <f>IF(A101="","",IFERROR(P101*VLOOKUP(F101,'Référentiels'!$A$2:$C$6,3,FALSE),0))</f>
        <v/>
      </c>
      <c r="S101" s="10">
        <f>IF(A101="","",Q101-R101)</f>
        <v/>
      </c>
      <c r="T101" s="10">
        <f>IF(A101="","",MAX(L101-M101,M101-L101)*K101)</f>
        <v/>
      </c>
      <c r="U101" s="11">
        <f>IF(A101="","",IFERROR(S101/T101,0))</f>
        <v/>
      </c>
      <c r="V101" s="12">
        <f>IF(A101="","",IF(S101&gt;0,"Gagnant",IF(S101&lt;0,"Perdant","Égalité")))</f>
        <v/>
      </c>
      <c r="W101" s="2" t="n"/>
      <c r="X101" s="4" t="n"/>
    </row>
    <row r="102">
      <c r="A102" s="2" t="n"/>
      <c r="B102" s="3" t="n"/>
      <c r="C102" s="3" t="n"/>
      <c r="D102" s="4" t="n"/>
      <c r="E102" s="4" t="n"/>
      <c r="F102" s="4" t="n"/>
      <c r="G102" s="4" t="n"/>
      <c r="H102" s="2" t="n"/>
      <c r="I102" s="4" t="n"/>
      <c r="J102" s="2" t="n"/>
      <c r="K102" s="5" t="n"/>
      <c r="L102" s="6" t="n"/>
      <c r="M102" s="6" t="n"/>
      <c r="N102" s="6" t="n"/>
      <c r="O102" s="6" t="n"/>
      <c r="P102" s="7">
        <f>IF(A102="","",K102*L102)</f>
        <v/>
      </c>
      <c r="Q102" s="7">
        <f>IF(A102="","",IF(H102="Achat",(O102-L102)*K102,IF(H102="Vente",(L102-O102)*K102,0)))</f>
        <v/>
      </c>
      <c r="R102" s="7">
        <f>IF(A102="","",IFERROR(P102*VLOOKUP(F102,'Référentiels'!$A$2:$C$6,3,FALSE),0))</f>
        <v/>
      </c>
      <c r="S102" s="7">
        <f>IF(A102="","",Q102-R102)</f>
        <v/>
      </c>
      <c r="T102" s="7">
        <f>IF(A102="","",MAX(L102-M102,M102-L102)*K102)</f>
        <v/>
      </c>
      <c r="U102" s="8">
        <f>IF(A102="","",IFERROR(S102/T102,0))</f>
        <v/>
      </c>
      <c r="V102" s="9">
        <f>IF(A102="","",IF(S102&gt;0,"Gagnant",IF(S102&lt;0,"Perdant","Égalité")))</f>
        <v/>
      </c>
      <c r="W102" s="2" t="n"/>
      <c r="X102" s="4" t="n"/>
    </row>
    <row r="103">
      <c r="A103" s="2" t="n"/>
      <c r="B103" s="3" t="n"/>
      <c r="C103" s="3" t="n"/>
      <c r="D103" s="4" t="n"/>
      <c r="E103" s="4" t="n"/>
      <c r="F103" s="4" t="n"/>
      <c r="G103" s="4" t="n"/>
      <c r="H103" s="2" t="n"/>
      <c r="I103" s="4" t="n"/>
      <c r="J103" s="2" t="n"/>
      <c r="K103" s="5" t="n"/>
      <c r="L103" s="6" t="n"/>
      <c r="M103" s="6" t="n"/>
      <c r="N103" s="6" t="n"/>
      <c r="O103" s="6" t="n"/>
      <c r="P103" s="10">
        <f>IF(A103="","",K103*L103)</f>
        <v/>
      </c>
      <c r="Q103" s="10">
        <f>IF(A103="","",IF(H103="Achat",(O103-L103)*K103,IF(H103="Vente",(L103-O103)*K103,0)))</f>
        <v/>
      </c>
      <c r="R103" s="10">
        <f>IF(A103="","",IFERROR(P103*VLOOKUP(F103,'Référentiels'!$A$2:$C$6,3,FALSE),0))</f>
        <v/>
      </c>
      <c r="S103" s="10">
        <f>IF(A103="","",Q103-R103)</f>
        <v/>
      </c>
      <c r="T103" s="10">
        <f>IF(A103="","",MAX(L103-M103,M103-L103)*K103)</f>
        <v/>
      </c>
      <c r="U103" s="11">
        <f>IF(A103="","",IFERROR(S103/T103,0))</f>
        <v/>
      </c>
      <c r="V103" s="12">
        <f>IF(A103="","",IF(S103&gt;0,"Gagnant",IF(S103&lt;0,"Perdant","Égalité")))</f>
        <v/>
      </c>
      <c r="W103" s="2" t="n"/>
      <c r="X103" s="4" t="n"/>
    </row>
    <row r="104">
      <c r="A104" s="2" t="n"/>
      <c r="B104" s="3" t="n"/>
      <c r="C104" s="3" t="n"/>
      <c r="D104" s="4" t="n"/>
      <c r="E104" s="4" t="n"/>
      <c r="F104" s="4" t="n"/>
      <c r="G104" s="4" t="n"/>
      <c r="H104" s="2" t="n"/>
      <c r="I104" s="4" t="n"/>
      <c r="J104" s="2" t="n"/>
      <c r="K104" s="5" t="n"/>
      <c r="L104" s="6" t="n"/>
      <c r="M104" s="6" t="n"/>
      <c r="N104" s="6" t="n"/>
      <c r="O104" s="6" t="n"/>
      <c r="P104" s="7">
        <f>IF(A104="","",K104*L104)</f>
        <v/>
      </c>
      <c r="Q104" s="7">
        <f>IF(A104="","",IF(H104="Achat",(O104-L104)*K104,IF(H104="Vente",(L104-O104)*K104,0)))</f>
        <v/>
      </c>
      <c r="R104" s="7">
        <f>IF(A104="","",IFERROR(P104*VLOOKUP(F104,'Référentiels'!$A$2:$C$6,3,FALSE),0))</f>
        <v/>
      </c>
      <c r="S104" s="7">
        <f>IF(A104="","",Q104-R104)</f>
        <v/>
      </c>
      <c r="T104" s="7">
        <f>IF(A104="","",MAX(L104-M104,M104-L104)*K104)</f>
        <v/>
      </c>
      <c r="U104" s="8">
        <f>IF(A104="","",IFERROR(S104/T104,0))</f>
        <v/>
      </c>
      <c r="V104" s="9">
        <f>IF(A104="","",IF(S104&gt;0,"Gagnant",IF(S104&lt;0,"Perdant","Égalité")))</f>
        <v/>
      </c>
      <c r="W104" s="2" t="n"/>
      <c r="X104" s="4" t="n"/>
    </row>
    <row r="105">
      <c r="A105" s="2" t="n"/>
      <c r="B105" s="3" t="n"/>
      <c r="C105" s="3" t="n"/>
      <c r="D105" s="4" t="n"/>
      <c r="E105" s="4" t="n"/>
      <c r="F105" s="4" t="n"/>
      <c r="G105" s="4" t="n"/>
      <c r="H105" s="2" t="n"/>
      <c r="I105" s="4" t="n"/>
      <c r="J105" s="2" t="n"/>
      <c r="K105" s="5" t="n"/>
      <c r="L105" s="6" t="n"/>
      <c r="M105" s="6" t="n"/>
      <c r="N105" s="6" t="n"/>
      <c r="O105" s="6" t="n"/>
      <c r="P105" s="10">
        <f>IF(A105="","",K105*L105)</f>
        <v/>
      </c>
      <c r="Q105" s="10">
        <f>IF(A105="","",IF(H105="Achat",(O105-L105)*K105,IF(H105="Vente",(L105-O105)*K105,0)))</f>
        <v/>
      </c>
      <c r="R105" s="10">
        <f>IF(A105="","",IFERROR(P105*VLOOKUP(F105,'Référentiels'!$A$2:$C$6,3,FALSE),0))</f>
        <v/>
      </c>
      <c r="S105" s="10">
        <f>IF(A105="","",Q105-R105)</f>
        <v/>
      </c>
      <c r="T105" s="10">
        <f>IF(A105="","",MAX(L105-M105,M105-L105)*K105)</f>
        <v/>
      </c>
      <c r="U105" s="11">
        <f>IF(A105="","",IFERROR(S105/T105,0))</f>
        <v/>
      </c>
      <c r="V105" s="12">
        <f>IF(A105="","",IF(S105&gt;0,"Gagnant",IF(S105&lt;0,"Perdant","Égalité")))</f>
        <v/>
      </c>
      <c r="W105" s="2" t="n"/>
      <c r="X105" s="4" t="n"/>
    </row>
    <row r="106">
      <c r="A106" s="2" t="n"/>
      <c r="B106" s="3" t="n"/>
      <c r="C106" s="3" t="n"/>
      <c r="D106" s="4" t="n"/>
      <c r="E106" s="4" t="n"/>
      <c r="F106" s="4" t="n"/>
      <c r="G106" s="4" t="n"/>
      <c r="H106" s="2" t="n"/>
      <c r="I106" s="4" t="n"/>
      <c r="J106" s="2" t="n"/>
      <c r="K106" s="5" t="n"/>
      <c r="L106" s="6" t="n"/>
      <c r="M106" s="6" t="n"/>
      <c r="N106" s="6" t="n"/>
      <c r="O106" s="6" t="n"/>
      <c r="P106" s="7">
        <f>IF(A106="","",K106*L106)</f>
        <v/>
      </c>
      <c r="Q106" s="7">
        <f>IF(A106="","",IF(H106="Achat",(O106-L106)*K106,IF(H106="Vente",(L106-O106)*K106,0)))</f>
        <v/>
      </c>
      <c r="R106" s="7">
        <f>IF(A106="","",IFERROR(P106*VLOOKUP(F106,'Référentiels'!$A$2:$C$6,3,FALSE),0))</f>
        <v/>
      </c>
      <c r="S106" s="7">
        <f>IF(A106="","",Q106-R106)</f>
        <v/>
      </c>
      <c r="T106" s="7">
        <f>IF(A106="","",MAX(L106-M106,M106-L106)*K106)</f>
        <v/>
      </c>
      <c r="U106" s="8">
        <f>IF(A106="","",IFERROR(S106/T106,0))</f>
        <v/>
      </c>
      <c r="V106" s="9">
        <f>IF(A106="","",IF(S106&gt;0,"Gagnant",IF(S106&lt;0,"Perdant","Égalité")))</f>
        <v/>
      </c>
      <c r="W106" s="2" t="n"/>
      <c r="X106" s="4" t="n"/>
    </row>
    <row r="107">
      <c r="A107" s="2" t="n"/>
      <c r="B107" s="3" t="n"/>
      <c r="C107" s="3" t="n"/>
      <c r="D107" s="4" t="n"/>
      <c r="E107" s="4" t="n"/>
      <c r="F107" s="4" t="n"/>
      <c r="G107" s="4" t="n"/>
      <c r="H107" s="2" t="n"/>
      <c r="I107" s="4" t="n"/>
      <c r="J107" s="2" t="n"/>
      <c r="K107" s="5" t="n"/>
      <c r="L107" s="6" t="n"/>
      <c r="M107" s="6" t="n"/>
      <c r="N107" s="6" t="n"/>
      <c r="O107" s="6" t="n"/>
      <c r="P107" s="10">
        <f>IF(A107="","",K107*L107)</f>
        <v/>
      </c>
      <c r="Q107" s="10">
        <f>IF(A107="","",IF(H107="Achat",(O107-L107)*K107,IF(H107="Vente",(L107-O107)*K107,0)))</f>
        <v/>
      </c>
      <c r="R107" s="10">
        <f>IF(A107="","",IFERROR(P107*VLOOKUP(F107,'Référentiels'!$A$2:$C$6,3,FALSE),0))</f>
        <v/>
      </c>
      <c r="S107" s="10">
        <f>IF(A107="","",Q107-R107)</f>
        <v/>
      </c>
      <c r="T107" s="10">
        <f>IF(A107="","",MAX(L107-M107,M107-L107)*K107)</f>
        <v/>
      </c>
      <c r="U107" s="11">
        <f>IF(A107="","",IFERROR(S107/T107,0))</f>
        <v/>
      </c>
      <c r="V107" s="12">
        <f>IF(A107="","",IF(S107&gt;0,"Gagnant",IF(S107&lt;0,"Perdant","Égalité")))</f>
        <v/>
      </c>
      <c r="W107" s="2" t="n"/>
      <c r="X107" s="4" t="n"/>
    </row>
    <row r="108">
      <c r="A108" s="2" t="n"/>
      <c r="B108" s="3" t="n"/>
      <c r="C108" s="3" t="n"/>
      <c r="D108" s="4" t="n"/>
      <c r="E108" s="4" t="n"/>
      <c r="F108" s="4" t="n"/>
      <c r="G108" s="4" t="n"/>
      <c r="H108" s="2" t="n"/>
      <c r="I108" s="4" t="n"/>
      <c r="J108" s="2" t="n"/>
      <c r="K108" s="5" t="n"/>
      <c r="L108" s="6" t="n"/>
      <c r="M108" s="6" t="n"/>
      <c r="N108" s="6" t="n"/>
      <c r="O108" s="6" t="n"/>
      <c r="P108" s="7">
        <f>IF(A108="","",K108*L108)</f>
        <v/>
      </c>
      <c r="Q108" s="7">
        <f>IF(A108="","",IF(H108="Achat",(O108-L108)*K108,IF(H108="Vente",(L108-O108)*K108,0)))</f>
        <v/>
      </c>
      <c r="R108" s="7">
        <f>IF(A108="","",IFERROR(P108*VLOOKUP(F108,'Référentiels'!$A$2:$C$6,3,FALSE),0))</f>
        <v/>
      </c>
      <c r="S108" s="7">
        <f>IF(A108="","",Q108-R108)</f>
        <v/>
      </c>
      <c r="T108" s="7">
        <f>IF(A108="","",MAX(L108-M108,M108-L108)*K108)</f>
        <v/>
      </c>
      <c r="U108" s="8">
        <f>IF(A108="","",IFERROR(S108/T108,0))</f>
        <v/>
      </c>
      <c r="V108" s="9">
        <f>IF(A108="","",IF(S108&gt;0,"Gagnant",IF(S108&lt;0,"Perdant","Égalité")))</f>
        <v/>
      </c>
      <c r="W108" s="2" t="n"/>
      <c r="X108" s="4" t="n"/>
    </row>
    <row r="109">
      <c r="A109" s="2" t="n"/>
      <c r="B109" s="3" t="n"/>
      <c r="C109" s="3" t="n"/>
      <c r="D109" s="4" t="n"/>
      <c r="E109" s="4" t="n"/>
      <c r="F109" s="4" t="n"/>
      <c r="G109" s="4" t="n"/>
      <c r="H109" s="2" t="n"/>
      <c r="I109" s="4" t="n"/>
      <c r="J109" s="2" t="n"/>
      <c r="K109" s="5" t="n"/>
      <c r="L109" s="6" t="n"/>
      <c r="M109" s="6" t="n"/>
      <c r="N109" s="6" t="n"/>
      <c r="O109" s="6" t="n"/>
      <c r="P109" s="10">
        <f>IF(A109="","",K109*L109)</f>
        <v/>
      </c>
      <c r="Q109" s="10">
        <f>IF(A109="","",IF(H109="Achat",(O109-L109)*K109,IF(H109="Vente",(L109-O109)*K109,0)))</f>
        <v/>
      </c>
      <c r="R109" s="10">
        <f>IF(A109="","",IFERROR(P109*VLOOKUP(F109,'Référentiels'!$A$2:$C$6,3,FALSE),0))</f>
        <v/>
      </c>
      <c r="S109" s="10">
        <f>IF(A109="","",Q109-R109)</f>
        <v/>
      </c>
      <c r="T109" s="10">
        <f>IF(A109="","",MAX(L109-M109,M109-L109)*K109)</f>
        <v/>
      </c>
      <c r="U109" s="11">
        <f>IF(A109="","",IFERROR(S109/T109,0))</f>
        <v/>
      </c>
      <c r="V109" s="12">
        <f>IF(A109="","",IF(S109&gt;0,"Gagnant",IF(S109&lt;0,"Perdant","Égalité")))</f>
        <v/>
      </c>
      <c r="W109" s="2" t="n"/>
      <c r="X109" s="4" t="n"/>
    </row>
    <row r="110">
      <c r="A110" s="2" t="n"/>
      <c r="B110" s="3" t="n"/>
      <c r="C110" s="3" t="n"/>
      <c r="D110" s="4" t="n"/>
      <c r="E110" s="4" t="n"/>
      <c r="F110" s="4" t="n"/>
      <c r="G110" s="4" t="n"/>
      <c r="H110" s="2" t="n"/>
      <c r="I110" s="4" t="n"/>
      <c r="J110" s="2" t="n"/>
      <c r="K110" s="5" t="n"/>
      <c r="L110" s="6" t="n"/>
      <c r="M110" s="6" t="n"/>
      <c r="N110" s="6" t="n"/>
      <c r="O110" s="6" t="n"/>
      <c r="P110" s="7">
        <f>IF(A110="","",K110*L110)</f>
        <v/>
      </c>
      <c r="Q110" s="7">
        <f>IF(A110="","",IF(H110="Achat",(O110-L110)*K110,IF(H110="Vente",(L110-O110)*K110,0)))</f>
        <v/>
      </c>
      <c r="R110" s="7">
        <f>IF(A110="","",IFERROR(P110*VLOOKUP(F110,'Référentiels'!$A$2:$C$6,3,FALSE),0))</f>
        <v/>
      </c>
      <c r="S110" s="7">
        <f>IF(A110="","",Q110-R110)</f>
        <v/>
      </c>
      <c r="T110" s="7">
        <f>IF(A110="","",MAX(L110-M110,M110-L110)*K110)</f>
        <v/>
      </c>
      <c r="U110" s="8">
        <f>IF(A110="","",IFERROR(S110/T110,0))</f>
        <v/>
      </c>
      <c r="V110" s="9">
        <f>IF(A110="","",IF(S110&gt;0,"Gagnant",IF(S110&lt;0,"Perdant","Égalité")))</f>
        <v/>
      </c>
      <c r="W110" s="2" t="n"/>
      <c r="X110" s="4" t="n"/>
    </row>
    <row r="111">
      <c r="A111" s="2" t="n"/>
      <c r="B111" s="3" t="n"/>
      <c r="C111" s="3" t="n"/>
      <c r="D111" s="4" t="n"/>
      <c r="E111" s="4" t="n"/>
      <c r="F111" s="4" t="n"/>
      <c r="G111" s="4" t="n"/>
      <c r="H111" s="2" t="n"/>
      <c r="I111" s="4" t="n"/>
      <c r="J111" s="2" t="n"/>
      <c r="K111" s="5" t="n"/>
      <c r="L111" s="6" t="n"/>
      <c r="M111" s="6" t="n"/>
      <c r="N111" s="6" t="n"/>
      <c r="O111" s="6" t="n"/>
      <c r="P111" s="10">
        <f>IF(A111="","",K111*L111)</f>
        <v/>
      </c>
      <c r="Q111" s="10">
        <f>IF(A111="","",IF(H111="Achat",(O111-L111)*K111,IF(H111="Vente",(L111-O111)*K111,0)))</f>
        <v/>
      </c>
      <c r="R111" s="10">
        <f>IF(A111="","",IFERROR(P111*VLOOKUP(F111,'Référentiels'!$A$2:$C$6,3,FALSE),0))</f>
        <v/>
      </c>
      <c r="S111" s="10">
        <f>IF(A111="","",Q111-R111)</f>
        <v/>
      </c>
      <c r="T111" s="10">
        <f>IF(A111="","",MAX(L111-M111,M111-L111)*K111)</f>
        <v/>
      </c>
      <c r="U111" s="11">
        <f>IF(A111="","",IFERROR(S111/T111,0))</f>
        <v/>
      </c>
      <c r="V111" s="12">
        <f>IF(A111="","",IF(S111&gt;0,"Gagnant",IF(S111&lt;0,"Perdant","Égalité")))</f>
        <v/>
      </c>
      <c r="W111" s="2" t="n"/>
      <c r="X111" s="4" t="n"/>
    </row>
    <row r="112">
      <c r="A112" s="2" t="n"/>
      <c r="B112" s="3" t="n"/>
      <c r="C112" s="3" t="n"/>
      <c r="D112" s="4" t="n"/>
      <c r="E112" s="4" t="n"/>
      <c r="F112" s="4" t="n"/>
      <c r="G112" s="4" t="n"/>
      <c r="H112" s="2" t="n"/>
      <c r="I112" s="4" t="n"/>
      <c r="J112" s="2" t="n"/>
      <c r="K112" s="5" t="n"/>
      <c r="L112" s="6" t="n"/>
      <c r="M112" s="6" t="n"/>
      <c r="N112" s="6" t="n"/>
      <c r="O112" s="6" t="n"/>
      <c r="P112" s="7">
        <f>IF(A112="","",K112*L112)</f>
        <v/>
      </c>
      <c r="Q112" s="7">
        <f>IF(A112="","",IF(H112="Achat",(O112-L112)*K112,IF(H112="Vente",(L112-O112)*K112,0)))</f>
        <v/>
      </c>
      <c r="R112" s="7">
        <f>IF(A112="","",IFERROR(P112*VLOOKUP(F112,'Référentiels'!$A$2:$C$6,3,FALSE),0))</f>
        <v/>
      </c>
      <c r="S112" s="7">
        <f>IF(A112="","",Q112-R112)</f>
        <v/>
      </c>
      <c r="T112" s="7">
        <f>IF(A112="","",MAX(L112-M112,M112-L112)*K112)</f>
        <v/>
      </c>
      <c r="U112" s="8">
        <f>IF(A112="","",IFERROR(S112/T112,0))</f>
        <v/>
      </c>
      <c r="V112" s="9">
        <f>IF(A112="","",IF(S112&gt;0,"Gagnant",IF(S112&lt;0,"Perdant","Égalité")))</f>
        <v/>
      </c>
      <c r="W112" s="2" t="n"/>
      <c r="X112" s="4" t="n"/>
    </row>
    <row r="113">
      <c r="A113" s="2" t="n"/>
      <c r="B113" s="3" t="n"/>
      <c r="C113" s="3" t="n"/>
      <c r="D113" s="4" t="n"/>
      <c r="E113" s="4" t="n"/>
      <c r="F113" s="4" t="n"/>
      <c r="G113" s="4" t="n"/>
      <c r="H113" s="2" t="n"/>
      <c r="I113" s="4" t="n"/>
      <c r="J113" s="2" t="n"/>
      <c r="K113" s="5" t="n"/>
      <c r="L113" s="6" t="n"/>
      <c r="M113" s="6" t="n"/>
      <c r="N113" s="6" t="n"/>
      <c r="O113" s="6" t="n"/>
      <c r="P113" s="10">
        <f>IF(A113="","",K113*L113)</f>
        <v/>
      </c>
      <c r="Q113" s="10">
        <f>IF(A113="","",IF(H113="Achat",(O113-L113)*K113,IF(H113="Vente",(L113-O113)*K113,0)))</f>
        <v/>
      </c>
      <c r="R113" s="10">
        <f>IF(A113="","",IFERROR(P113*VLOOKUP(F113,'Référentiels'!$A$2:$C$6,3,FALSE),0))</f>
        <v/>
      </c>
      <c r="S113" s="10">
        <f>IF(A113="","",Q113-R113)</f>
        <v/>
      </c>
      <c r="T113" s="10">
        <f>IF(A113="","",MAX(L113-M113,M113-L113)*K113)</f>
        <v/>
      </c>
      <c r="U113" s="11">
        <f>IF(A113="","",IFERROR(S113/T113,0))</f>
        <v/>
      </c>
      <c r="V113" s="12">
        <f>IF(A113="","",IF(S113&gt;0,"Gagnant",IF(S113&lt;0,"Perdant","Égalité")))</f>
        <v/>
      </c>
      <c r="W113" s="2" t="n"/>
      <c r="X113" s="4" t="n"/>
    </row>
    <row r="114">
      <c r="A114" s="2" t="n"/>
      <c r="B114" s="3" t="n"/>
      <c r="C114" s="3" t="n"/>
      <c r="D114" s="4" t="n"/>
      <c r="E114" s="4" t="n"/>
      <c r="F114" s="4" t="n"/>
      <c r="G114" s="4" t="n"/>
      <c r="H114" s="2" t="n"/>
      <c r="I114" s="4" t="n"/>
      <c r="J114" s="2" t="n"/>
      <c r="K114" s="5" t="n"/>
      <c r="L114" s="6" t="n"/>
      <c r="M114" s="6" t="n"/>
      <c r="N114" s="6" t="n"/>
      <c r="O114" s="6" t="n"/>
      <c r="P114" s="7">
        <f>IF(A114="","",K114*L114)</f>
        <v/>
      </c>
      <c r="Q114" s="7">
        <f>IF(A114="","",IF(H114="Achat",(O114-L114)*K114,IF(H114="Vente",(L114-O114)*K114,0)))</f>
        <v/>
      </c>
      <c r="R114" s="7">
        <f>IF(A114="","",IFERROR(P114*VLOOKUP(F114,'Référentiels'!$A$2:$C$6,3,FALSE),0))</f>
        <v/>
      </c>
      <c r="S114" s="7">
        <f>IF(A114="","",Q114-R114)</f>
        <v/>
      </c>
      <c r="T114" s="7">
        <f>IF(A114="","",MAX(L114-M114,M114-L114)*K114)</f>
        <v/>
      </c>
      <c r="U114" s="8">
        <f>IF(A114="","",IFERROR(S114/T114,0))</f>
        <v/>
      </c>
      <c r="V114" s="9">
        <f>IF(A114="","",IF(S114&gt;0,"Gagnant",IF(S114&lt;0,"Perdant","Égalité")))</f>
        <v/>
      </c>
      <c r="W114" s="2" t="n"/>
      <c r="X114" s="4" t="n"/>
    </row>
    <row r="115">
      <c r="A115" s="2" t="n"/>
      <c r="B115" s="3" t="n"/>
      <c r="C115" s="3" t="n"/>
      <c r="D115" s="4" t="n"/>
      <c r="E115" s="4" t="n"/>
      <c r="F115" s="4" t="n"/>
      <c r="G115" s="4" t="n"/>
      <c r="H115" s="2" t="n"/>
      <c r="I115" s="4" t="n"/>
      <c r="J115" s="2" t="n"/>
      <c r="K115" s="5" t="n"/>
      <c r="L115" s="6" t="n"/>
      <c r="M115" s="6" t="n"/>
      <c r="N115" s="6" t="n"/>
      <c r="O115" s="6" t="n"/>
      <c r="P115" s="10">
        <f>IF(A115="","",K115*L115)</f>
        <v/>
      </c>
      <c r="Q115" s="10">
        <f>IF(A115="","",IF(H115="Achat",(O115-L115)*K115,IF(H115="Vente",(L115-O115)*K115,0)))</f>
        <v/>
      </c>
      <c r="R115" s="10">
        <f>IF(A115="","",IFERROR(P115*VLOOKUP(F115,'Référentiels'!$A$2:$C$6,3,FALSE),0))</f>
        <v/>
      </c>
      <c r="S115" s="10">
        <f>IF(A115="","",Q115-R115)</f>
        <v/>
      </c>
      <c r="T115" s="10">
        <f>IF(A115="","",MAX(L115-M115,M115-L115)*K115)</f>
        <v/>
      </c>
      <c r="U115" s="11">
        <f>IF(A115="","",IFERROR(S115/T115,0))</f>
        <v/>
      </c>
      <c r="V115" s="12">
        <f>IF(A115="","",IF(S115&gt;0,"Gagnant",IF(S115&lt;0,"Perdant","Égalité")))</f>
        <v/>
      </c>
      <c r="W115" s="2" t="n"/>
      <c r="X115" s="4" t="n"/>
    </row>
    <row r="116">
      <c r="A116" s="2" t="n"/>
      <c r="B116" s="3" t="n"/>
      <c r="C116" s="3" t="n"/>
      <c r="D116" s="4" t="n"/>
      <c r="E116" s="4" t="n"/>
      <c r="F116" s="4" t="n"/>
      <c r="G116" s="4" t="n"/>
      <c r="H116" s="2" t="n"/>
      <c r="I116" s="4" t="n"/>
      <c r="J116" s="2" t="n"/>
      <c r="K116" s="5" t="n"/>
      <c r="L116" s="6" t="n"/>
      <c r="M116" s="6" t="n"/>
      <c r="N116" s="6" t="n"/>
      <c r="O116" s="6" t="n"/>
      <c r="P116" s="7">
        <f>IF(A116="","",K116*L116)</f>
        <v/>
      </c>
      <c r="Q116" s="7">
        <f>IF(A116="","",IF(H116="Achat",(O116-L116)*K116,IF(H116="Vente",(L116-O116)*K116,0)))</f>
        <v/>
      </c>
      <c r="R116" s="7">
        <f>IF(A116="","",IFERROR(P116*VLOOKUP(F116,'Référentiels'!$A$2:$C$6,3,FALSE),0))</f>
        <v/>
      </c>
      <c r="S116" s="7">
        <f>IF(A116="","",Q116-R116)</f>
        <v/>
      </c>
      <c r="T116" s="7">
        <f>IF(A116="","",MAX(L116-M116,M116-L116)*K116)</f>
        <v/>
      </c>
      <c r="U116" s="8">
        <f>IF(A116="","",IFERROR(S116/T116,0))</f>
        <v/>
      </c>
      <c r="V116" s="9">
        <f>IF(A116="","",IF(S116&gt;0,"Gagnant",IF(S116&lt;0,"Perdant","Égalité")))</f>
        <v/>
      </c>
      <c r="W116" s="2" t="n"/>
      <c r="X116" s="4" t="n"/>
    </row>
    <row r="117">
      <c r="A117" s="2" t="n"/>
      <c r="B117" s="3" t="n"/>
      <c r="C117" s="3" t="n"/>
      <c r="D117" s="4" t="n"/>
      <c r="E117" s="4" t="n"/>
      <c r="F117" s="4" t="n"/>
      <c r="G117" s="4" t="n"/>
      <c r="H117" s="2" t="n"/>
      <c r="I117" s="4" t="n"/>
      <c r="J117" s="2" t="n"/>
      <c r="K117" s="5" t="n"/>
      <c r="L117" s="6" t="n"/>
      <c r="M117" s="6" t="n"/>
      <c r="N117" s="6" t="n"/>
      <c r="O117" s="6" t="n"/>
      <c r="P117" s="10">
        <f>IF(A117="","",K117*L117)</f>
        <v/>
      </c>
      <c r="Q117" s="10">
        <f>IF(A117="","",IF(H117="Achat",(O117-L117)*K117,IF(H117="Vente",(L117-O117)*K117,0)))</f>
        <v/>
      </c>
      <c r="R117" s="10">
        <f>IF(A117="","",IFERROR(P117*VLOOKUP(F117,'Référentiels'!$A$2:$C$6,3,FALSE),0))</f>
        <v/>
      </c>
      <c r="S117" s="10">
        <f>IF(A117="","",Q117-R117)</f>
        <v/>
      </c>
      <c r="T117" s="10">
        <f>IF(A117="","",MAX(L117-M117,M117-L117)*K117)</f>
        <v/>
      </c>
      <c r="U117" s="11">
        <f>IF(A117="","",IFERROR(S117/T117,0))</f>
        <v/>
      </c>
      <c r="V117" s="12">
        <f>IF(A117="","",IF(S117&gt;0,"Gagnant",IF(S117&lt;0,"Perdant","Égalité")))</f>
        <v/>
      </c>
      <c r="W117" s="2" t="n"/>
      <c r="X117" s="4" t="n"/>
    </row>
    <row r="118">
      <c r="A118" s="2" t="n"/>
      <c r="B118" s="3" t="n"/>
      <c r="C118" s="3" t="n"/>
      <c r="D118" s="4" t="n"/>
      <c r="E118" s="4" t="n"/>
      <c r="F118" s="4" t="n"/>
      <c r="G118" s="4" t="n"/>
      <c r="H118" s="2" t="n"/>
      <c r="I118" s="4" t="n"/>
      <c r="J118" s="2" t="n"/>
      <c r="K118" s="5" t="n"/>
      <c r="L118" s="6" t="n"/>
      <c r="M118" s="6" t="n"/>
      <c r="N118" s="6" t="n"/>
      <c r="O118" s="6" t="n"/>
      <c r="P118" s="7">
        <f>IF(A118="","",K118*L118)</f>
        <v/>
      </c>
      <c r="Q118" s="7">
        <f>IF(A118="","",IF(H118="Achat",(O118-L118)*K118,IF(H118="Vente",(L118-O118)*K118,0)))</f>
        <v/>
      </c>
      <c r="R118" s="7">
        <f>IF(A118="","",IFERROR(P118*VLOOKUP(F118,'Référentiels'!$A$2:$C$6,3,FALSE),0))</f>
        <v/>
      </c>
      <c r="S118" s="7">
        <f>IF(A118="","",Q118-R118)</f>
        <v/>
      </c>
      <c r="T118" s="7">
        <f>IF(A118="","",MAX(L118-M118,M118-L118)*K118)</f>
        <v/>
      </c>
      <c r="U118" s="8">
        <f>IF(A118="","",IFERROR(S118/T118,0))</f>
        <v/>
      </c>
      <c r="V118" s="9">
        <f>IF(A118="","",IF(S118&gt;0,"Gagnant",IF(S118&lt;0,"Perdant","Égalité")))</f>
        <v/>
      </c>
      <c r="W118" s="2" t="n"/>
      <c r="X118" s="4" t="n"/>
    </row>
    <row r="119">
      <c r="A119" s="2" t="n"/>
      <c r="B119" s="3" t="n"/>
      <c r="C119" s="3" t="n"/>
      <c r="D119" s="4" t="n"/>
      <c r="E119" s="4" t="n"/>
      <c r="F119" s="4" t="n"/>
      <c r="G119" s="4" t="n"/>
      <c r="H119" s="2" t="n"/>
      <c r="I119" s="4" t="n"/>
      <c r="J119" s="2" t="n"/>
      <c r="K119" s="5" t="n"/>
      <c r="L119" s="6" t="n"/>
      <c r="M119" s="6" t="n"/>
      <c r="N119" s="6" t="n"/>
      <c r="O119" s="6" t="n"/>
      <c r="P119" s="10">
        <f>IF(A119="","",K119*L119)</f>
        <v/>
      </c>
      <c r="Q119" s="10">
        <f>IF(A119="","",IF(H119="Achat",(O119-L119)*K119,IF(H119="Vente",(L119-O119)*K119,0)))</f>
        <v/>
      </c>
      <c r="R119" s="10">
        <f>IF(A119="","",IFERROR(P119*VLOOKUP(F119,'Référentiels'!$A$2:$C$6,3,FALSE),0))</f>
        <v/>
      </c>
      <c r="S119" s="10">
        <f>IF(A119="","",Q119-R119)</f>
        <v/>
      </c>
      <c r="T119" s="10">
        <f>IF(A119="","",MAX(L119-M119,M119-L119)*K119)</f>
        <v/>
      </c>
      <c r="U119" s="11">
        <f>IF(A119="","",IFERROR(S119/T119,0))</f>
        <v/>
      </c>
      <c r="V119" s="12">
        <f>IF(A119="","",IF(S119&gt;0,"Gagnant",IF(S119&lt;0,"Perdant","Égalité")))</f>
        <v/>
      </c>
      <c r="W119" s="2" t="n"/>
      <c r="X119" s="4" t="n"/>
    </row>
    <row r="120">
      <c r="A120" s="2" t="n"/>
      <c r="B120" s="3" t="n"/>
      <c r="C120" s="3" t="n"/>
      <c r="D120" s="4" t="n"/>
      <c r="E120" s="4" t="n"/>
      <c r="F120" s="4" t="n"/>
      <c r="G120" s="4" t="n"/>
      <c r="H120" s="2" t="n"/>
      <c r="I120" s="4" t="n"/>
      <c r="J120" s="2" t="n"/>
      <c r="K120" s="5" t="n"/>
      <c r="L120" s="6" t="n"/>
      <c r="M120" s="6" t="n"/>
      <c r="N120" s="6" t="n"/>
      <c r="O120" s="6" t="n"/>
      <c r="P120" s="7">
        <f>IF(A120="","",K120*L120)</f>
        <v/>
      </c>
      <c r="Q120" s="7">
        <f>IF(A120="","",IF(H120="Achat",(O120-L120)*K120,IF(H120="Vente",(L120-O120)*K120,0)))</f>
        <v/>
      </c>
      <c r="R120" s="7">
        <f>IF(A120="","",IFERROR(P120*VLOOKUP(F120,'Référentiels'!$A$2:$C$6,3,FALSE),0))</f>
        <v/>
      </c>
      <c r="S120" s="7">
        <f>IF(A120="","",Q120-R120)</f>
        <v/>
      </c>
      <c r="T120" s="7">
        <f>IF(A120="","",MAX(L120-M120,M120-L120)*K120)</f>
        <v/>
      </c>
      <c r="U120" s="8">
        <f>IF(A120="","",IFERROR(S120/T120,0))</f>
        <v/>
      </c>
      <c r="V120" s="9">
        <f>IF(A120="","",IF(S120&gt;0,"Gagnant",IF(S120&lt;0,"Perdant","Égalité")))</f>
        <v/>
      </c>
      <c r="W120" s="2" t="n"/>
      <c r="X120" s="4" t="n"/>
    </row>
    <row r="121">
      <c r="A121" s="2" t="n"/>
      <c r="B121" s="3" t="n"/>
      <c r="C121" s="3" t="n"/>
      <c r="D121" s="4" t="n"/>
      <c r="E121" s="4" t="n"/>
      <c r="F121" s="4" t="n"/>
      <c r="G121" s="4" t="n"/>
      <c r="H121" s="2" t="n"/>
      <c r="I121" s="4" t="n"/>
      <c r="J121" s="2" t="n"/>
      <c r="K121" s="5" t="n"/>
      <c r="L121" s="6" t="n"/>
      <c r="M121" s="6" t="n"/>
      <c r="N121" s="6" t="n"/>
      <c r="O121" s="6" t="n"/>
      <c r="P121" s="10">
        <f>IF(A121="","",K121*L121)</f>
        <v/>
      </c>
      <c r="Q121" s="10">
        <f>IF(A121="","",IF(H121="Achat",(O121-L121)*K121,IF(H121="Vente",(L121-O121)*K121,0)))</f>
        <v/>
      </c>
      <c r="R121" s="10">
        <f>IF(A121="","",IFERROR(P121*VLOOKUP(F121,'Référentiels'!$A$2:$C$6,3,FALSE),0))</f>
        <v/>
      </c>
      <c r="S121" s="10">
        <f>IF(A121="","",Q121-R121)</f>
        <v/>
      </c>
      <c r="T121" s="10">
        <f>IF(A121="","",MAX(L121-M121,M121-L121)*K121)</f>
        <v/>
      </c>
      <c r="U121" s="11">
        <f>IF(A121="","",IFERROR(S121/T121,0))</f>
        <v/>
      </c>
      <c r="V121" s="12">
        <f>IF(A121="","",IF(S121&gt;0,"Gagnant",IF(S121&lt;0,"Perdant","Égalité")))</f>
        <v/>
      </c>
      <c r="W121" s="2" t="n"/>
      <c r="X121" s="4" t="n"/>
    </row>
    <row r="122">
      <c r="A122" s="2" t="n"/>
      <c r="B122" s="3" t="n"/>
      <c r="C122" s="3" t="n"/>
      <c r="D122" s="4" t="n"/>
      <c r="E122" s="4" t="n"/>
      <c r="F122" s="4" t="n"/>
      <c r="G122" s="4" t="n"/>
      <c r="H122" s="2" t="n"/>
      <c r="I122" s="4" t="n"/>
      <c r="J122" s="2" t="n"/>
      <c r="K122" s="5" t="n"/>
      <c r="L122" s="6" t="n"/>
      <c r="M122" s="6" t="n"/>
      <c r="N122" s="6" t="n"/>
      <c r="O122" s="6" t="n"/>
      <c r="P122" s="7">
        <f>IF(A122="","",K122*L122)</f>
        <v/>
      </c>
      <c r="Q122" s="7">
        <f>IF(A122="","",IF(H122="Achat",(O122-L122)*K122,IF(H122="Vente",(L122-O122)*K122,0)))</f>
        <v/>
      </c>
      <c r="R122" s="7">
        <f>IF(A122="","",IFERROR(P122*VLOOKUP(F122,'Référentiels'!$A$2:$C$6,3,FALSE),0))</f>
        <v/>
      </c>
      <c r="S122" s="7">
        <f>IF(A122="","",Q122-R122)</f>
        <v/>
      </c>
      <c r="T122" s="7">
        <f>IF(A122="","",MAX(L122-M122,M122-L122)*K122)</f>
        <v/>
      </c>
      <c r="U122" s="8">
        <f>IF(A122="","",IFERROR(S122/T122,0))</f>
        <v/>
      </c>
      <c r="V122" s="9">
        <f>IF(A122="","",IF(S122&gt;0,"Gagnant",IF(S122&lt;0,"Perdant","Égalité")))</f>
        <v/>
      </c>
      <c r="W122" s="2" t="n"/>
      <c r="X122" s="4" t="n"/>
    </row>
    <row r="123">
      <c r="A123" s="2" t="n"/>
      <c r="B123" s="3" t="n"/>
      <c r="C123" s="3" t="n"/>
      <c r="D123" s="4" t="n"/>
      <c r="E123" s="4" t="n"/>
      <c r="F123" s="4" t="n"/>
      <c r="G123" s="4" t="n"/>
      <c r="H123" s="2" t="n"/>
      <c r="I123" s="4" t="n"/>
      <c r="J123" s="2" t="n"/>
      <c r="K123" s="5" t="n"/>
      <c r="L123" s="6" t="n"/>
      <c r="M123" s="6" t="n"/>
      <c r="N123" s="6" t="n"/>
      <c r="O123" s="6" t="n"/>
      <c r="P123" s="10">
        <f>IF(A123="","",K123*L123)</f>
        <v/>
      </c>
      <c r="Q123" s="10">
        <f>IF(A123="","",IF(H123="Achat",(O123-L123)*K123,IF(H123="Vente",(L123-O123)*K123,0)))</f>
        <v/>
      </c>
      <c r="R123" s="10">
        <f>IF(A123="","",IFERROR(P123*VLOOKUP(F123,'Référentiels'!$A$2:$C$6,3,FALSE),0))</f>
        <v/>
      </c>
      <c r="S123" s="10">
        <f>IF(A123="","",Q123-R123)</f>
        <v/>
      </c>
      <c r="T123" s="10">
        <f>IF(A123="","",MAX(L123-M123,M123-L123)*K123)</f>
        <v/>
      </c>
      <c r="U123" s="11">
        <f>IF(A123="","",IFERROR(S123/T123,0))</f>
        <v/>
      </c>
      <c r="V123" s="12">
        <f>IF(A123="","",IF(S123&gt;0,"Gagnant",IF(S123&lt;0,"Perdant","Égalité")))</f>
        <v/>
      </c>
      <c r="W123" s="2" t="n"/>
      <c r="X123" s="4" t="n"/>
    </row>
    <row r="124">
      <c r="A124" s="2" t="n"/>
      <c r="B124" s="3" t="n"/>
      <c r="C124" s="3" t="n"/>
      <c r="D124" s="4" t="n"/>
      <c r="E124" s="4" t="n"/>
      <c r="F124" s="4" t="n"/>
      <c r="G124" s="4" t="n"/>
      <c r="H124" s="2" t="n"/>
      <c r="I124" s="4" t="n"/>
      <c r="J124" s="2" t="n"/>
      <c r="K124" s="5" t="n"/>
      <c r="L124" s="6" t="n"/>
      <c r="M124" s="6" t="n"/>
      <c r="N124" s="6" t="n"/>
      <c r="O124" s="6" t="n"/>
      <c r="P124" s="7">
        <f>IF(A124="","",K124*L124)</f>
        <v/>
      </c>
      <c r="Q124" s="7">
        <f>IF(A124="","",IF(H124="Achat",(O124-L124)*K124,IF(H124="Vente",(L124-O124)*K124,0)))</f>
        <v/>
      </c>
      <c r="R124" s="7">
        <f>IF(A124="","",IFERROR(P124*VLOOKUP(F124,'Référentiels'!$A$2:$C$6,3,FALSE),0))</f>
        <v/>
      </c>
      <c r="S124" s="7">
        <f>IF(A124="","",Q124-R124)</f>
        <v/>
      </c>
      <c r="T124" s="7">
        <f>IF(A124="","",MAX(L124-M124,M124-L124)*K124)</f>
        <v/>
      </c>
      <c r="U124" s="8">
        <f>IF(A124="","",IFERROR(S124/T124,0))</f>
        <v/>
      </c>
      <c r="V124" s="9">
        <f>IF(A124="","",IF(S124&gt;0,"Gagnant",IF(S124&lt;0,"Perdant","Égalité")))</f>
        <v/>
      </c>
      <c r="W124" s="2" t="n"/>
      <c r="X124" s="4" t="n"/>
    </row>
    <row r="125">
      <c r="A125" s="2" t="n"/>
      <c r="B125" s="3" t="n"/>
      <c r="C125" s="3" t="n"/>
      <c r="D125" s="4" t="n"/>
      <c r="E125" s="4" t="n"/>
      <c r="F125" s="4" t="n"/>
      <c r="G125" s="4" t="n"/>
      <c r="H125" s="2" t="n"/>
      <c r="I125" s="4" t="n"/>
      <c r="J125" s="2" t="n"/>
      <c r="K125" s="5" t="n"/>
      <c r="L125" s="6" t="n"/>
      <c r="M125" s="6" t="n"/>
      <c r="N125" s="6" t="n"/>
      <c r="O125" s="6" t="n"/>
      <c r="P125" s="10">
        <f>IF(A125="","",K125*L125)</f>
        <v/>
      </c>
      <c r="Q125" s="10">
        <f>IF(A125="","",IF(H125="Achat",(O125-L125)*K125,IF(H125="Vente",(L125-O125)*K125,0)))</f>
        <v/>
      </c>
      <c r="R125" s="10">
        <f>IF(A125="","",IFERROR(P125*VLOOKUP(F125,'Référentiels'!$A$2:$C$6,3,FALSE),0))</f>
        <v/>
      </c>
      <c r="S125" s="10">
        <f>IF(A125="","",Q125-R125)</f>
        <v/>
      </c>
      <c r="T125" s="10">
        <f>IF(A125="","",MAX(L125-M125,M125-L125)*K125)</f>
        <v/>
      </c>
      <c r="U125" s="11">
        <f>IF(A125="","",IFERROR(S125/T125,0))</f>
        <v/>
      </c>
      <c r="V125" s="12">
        <f>IF(A125="","",IF(S125&gt;0,"Gagnant",IF(S125&lt;0,"Perdant","Égalité")))</f>
        <v/>
      </c>
      <c r="W125" s="2" t="n"/>
      <c r="X125" s="4" t="n"/>
    </row>
    <row r="126">
      <c r="A126" s="2" t="n"/>
      <c r="B126" s="3" t="n"/>
      <c r="C126" s="3" t="n"/>
      <c r="D126" s="4" t="n"/>
      <c r="E126" s="4" t="n"/>
      <c r="F126" s="4" t="n"/>
      <c r="G126" s="4" t="n"/>
      <c r="H126" s="2" t="n"/>
      <c r="I126" s="4" t="n"/>
      <c r="J126" s="2" t="n"/>
      <c r="K126" s="5" t="n"/>
      <c r="L126" s="6" t="n"/>
      <c r="M126" s="6" t="n"/>
      <c r="N126" s="6" t="n"/>
      <c r="O126" s="6" t="n"/>
      <c r="P126" s="7">
        <f>IF(A126="","",K126*L126)</f>
        <v/>
      </c>
      <c r="Q126" s="7">
        <f>IF(A126="","",IF(H126="Achat",(O126-L126)*K126,IF(H126="Vente",(L126-O126)*K126,0)))</f>
        <v/>
      </c>
      <c r="R126" s="7">
        <f>IF(A126="","",IFERROR(P126*VLOOKUP(F126,'Référentiels'!$A$2:$C$6,3,FALSE),0))</f>
        <v/>
      </c>
      <c r="S126" s="7">
        <f>IF(A126="","",Q126-R126)</f>
        <v/>
      </c>
      <c r="T126" s="7">
        <f>IF(A126="","",MAX(L126-M126,M126-L126)*K126)</f>
        <v/>
      </c>
      <c r="U126" s="8">
        <f>IF(A126="","",IFERROR(S126/T126,0))</f>
        <v/>
      </c>
      <c r="V126" s="9">
        <f>IF(A126="","",IF(S126&gt;0,"Gagnant",IF(S126&lt;0,"Perdant","Égalité")))</f>
        <v/>
      </c>
      <c r="W126" s="2" t="n"/>
      <c r="X126" s="4" t="n"/>
    </row>
    <row r="127">
      <c r="A127" s="2" t="n"/>
      <c r="B127" s="3" t="n"/>
      <c r="C127" s="3" t="n"/>
      <c r="D127" s="4" t="n"/>
      <c r="E127" s="4" t="n"/>
      <c r="F127" s="4" t="n"/>
      <c r="G127" s="4" t="n"/>
      <c r="H127" s="2" t="n"/>
      <c r="I127" s="4" t="n"/>
      <c r="J127" s="2" t="n"/>
      <c r="K127" s="5" t="n"/>
      <c r="L127" s="6" t="n"/>
      <c r="M127" s="6" t="n"/>
      <c r="N127" s="6" t="n"/>
      <c r="O127" s="6" t="n"/>
      <c r="P127" s="10">
        <f>IF(A127="","",K127*L127)</f>
        <v/>
      </c>
      <c r="Q127" s="10">
        <f>IF(A127="","",IF(H127="Achat",(O127-L127)*K127,IF(H127="Vente",(L127-O127)*K127,0)))</f>
        <v/>
      </c>
      <c r="R127" s="10">
        <f>IF(A127="","",IFERROR(P127*VLOOKUP(F127,'Référentiels'!$A$2:$C$6,3,FALSE),0))</f>
        <v/>
      </c>
      <c r="S127" s="10">
        <f>IF(A127="","",Q127-R127)</f>
        <v/>
      </c>
      <c r="T127" s="10">
        <f>IF(A127="","",MAX(L127-M127,M127-L127)*K127)</f>
        <v/>
      </c>
      <c r="U127" s="11">
        <f>IF(A127="","",IFERROR(S127/T127,0))</f>
        <v/>
      </c>
      <c r="V127" s="12">
        <f>IF(A127="","",IF(S127&gt;0,"Gagnant",IF(S127&lt;0,"Perdant","Égalité")))</f>
        <v/>
      </c>
      <c r="W127" s="2" t="n"/>
      <c r="X127" s="4" t="n"/>
    </row>
    <row r="128">
      <c r="A128" s="2" t="n"/>
      <c r="B128" s="3" t="n"/>
      <c r="C128" s="3" t="n"/>
      <c r="D128" s="4" t="n"/>
      <c r="E128" s="4" t="n"/>
      <c r="F128" s="4" t="n"/>
      <c r="G128" s="4" t="n"/>
      <c r="H128" s="2" t="n"/>
      <c r="I128" s="4" t="n"/>
      <c r="J128" s="2" t="n"/>
      <c r="K128" s="5" t="n"/>
      <c r="L128" s="6" t="n"/>
      <c r="M128" s="6" t="n"/>
      <c r="N128" s="6" t="n"/>
      <c r="O128" s="6" t="n"/>
      <c r="P128" s="7">
        <f>IF(A128="","",K128*L128)</f>
        <v/>
      </c>
      <c r="Q128" s="7">
        <f>IF(A128="","",IF(H128="Achat",(O128-L128)*K128,IF(H128="Vente",(L128-O128)*K128,0)))</f>
        <v/>
      </c>
      <c r="R128" s="7">
        <f>IF(A128="","",IFERROR(P128*VLOOKUP(F128,'Référentiels'!$A$2:$C$6,3,FALSE),0))</f>
        <v/>
      </c>
      <c r="S128" s="7">
        <f>IF(A128="","",Q128-R128)</f>
        <v/>
      </c>
      <c r="T128" s="7">
        <f>IF(A128="","",MAX(L128-M128,M128-L128)*K128)</f>
        <v/>
      </c>
      <c r="U128" s="8">
        <f>IF(A128="","",IFERROR(S128/T128,0))</f>
        <v/>
      </c>
      <c r="V128" s="9">
        <f>IF(A128="","",IF(S128&gt;0,"Gagnant",IF(S128&lt;0,"Perdant","Égalité")))</f>
        <v/>
      </c>
      <c r="W128" s="2" t="n"/>
      <c r="X128" s="4" t="n"/>
    </row>
    <row r="129">
      <c r="A129" s="2" t="n"/>
      <c r="B129" s="3" t="n"/>
      <c r="C129" s="3" t="n"/>
      <c r="D129" s="4" t="n"/>
      <c r="E129" s="4" t="n"/>
      <c r="F129" s="4" t="n"/>
      <c r="G129" s="4" t="n"/>
      <c r="H129" s="2" t="n"/>
      <c r="I129" s="4" t="n"/>
      <c r="J129" s="2" t="n"/>
      <c r="K129" s="5" t="n"/>
      <c r="L129" s="6" t="n"/>
      <c r="M129" s="6" t="n"/>
      <c r="N129" s="6" t="n"/>
      <c r="O129" s="6" t="n"/>
      <c r="P129" s="10">
        <f>IF(A129="","",K129*L129)</f>
        <v/>
      </c>
      <c r="Q129" s="10">
        <f>IF(A129="","",IF(H129="Achat",(O129-L129)*K129,IF(H129="Vente",(L129-O129)*K129,0)))</f>
        <v/>
      </c>
      <c r="R129" s="10">
        <f>IF(A129="","",IFERROR(P129*VLOOKUP(F129,'Référentiels'!$A$2:$C$6,3,FALSE),0))</f>
        <v/>
      </c>
      <c r="S129" s="10">
        <f>IF(A129="","",Q129-R129)</f>
        <v/>
      </c>
      <c r="T129" s="10">
        <f>IF(A129="","",MAX(L129-M129,M129-L129)*K129)</f>
        <v/>
      </c>
      <c r="U129" s="11">
        <f>IF(A129="","",IFERROR(S129/T129,0))</f>
        <v/>
      </c>
      <c r="V129" s="12">
        <f>IF(A129="","",IF(S129&gt;0,"Gagnant",IF(S129&lt;0,"Perdant","Égalité")))</f>
        <v/>
      </c>
      <c r="W129" s="2" t="n"/>
      <c r="X129" s="4" t="n"/>
    </row>
    <row r="130">
      <c r="A130" s="2" t="n"/>
      <c r="B130" s="3" t="n"/>
      <c r="C130" s="3" t="n"/>
      <c r="D130" s="4" t="n"/>
      <c r="E130" s="4" t="n"/>
      <c r="F130" s="4" t="n"/>
      <c r="G130" s="4" t="n"/>
      <c r="H130" s="2" t="n"/>
      <c r="I130" s="4" t="n"/>
      <c r="J130" s="2" t="n"/>
      <c r="K130" s="5" t="n"/>
      <c r="L130" s="6" t="n"/>
      <c r="M130" s="6" t="n"/>
      <c r="N130" s="6" t="n"/>
      <c r="O130" s="6" t="n"/>
      <c r="P130" s="7">
        <f>IF(A130="","",K130*L130)</f>
        <v/>
      </c>
      <c r="Q130" s="7">
        <f>IF(A130="","",IF(H130="Achat",(O130-L130)*K130,IF(H130="Vente",(L130-O130)*K130,0)))</f>
        <v/>
      </c>
      <c r="R130" s="7">
        <f>IF(A130="","",IFERROR(P130*VLOOKUP(F130,'Référentiels'!$A$2:$C$6,3,FALSE),0))</f>
        <v/>
      </c>
      <c r="S130" s="7">
        <f>IF(A130="","",Q130-R130)</f>
        <v/>
      </c>
      <c r="T130" s="7">
        <f>IF(A130="","",MAX(L130-M130,M130-L130)*K130)</f>
        <v/>
      </c>
      <c r="U130" s="8">
        <f>IF(A130="","",IFERROR(S130/T130,0))</f>
        <v/>
      </c>
      <c r="V130" s="9">
        <f>IF(A130="","",IF(S130&gt;0,"Gagnant",IF(S130&lt;0,"Perdant","Égalité")))</f>
        <v/>
      </c>
      <c r="W130" s="2" t="n"/>
      <c r="X130" s="4" t="n"/>
    </row>
    <row r="131">
      <c r="A131" s="2" t="n"/>
      <c r="B131" s="3" t="n"/>
      <c r="C131" s="3" t="n"/>
      <c r="D131" s="4" t="n"/>
      <c r="E131" s="4" t="n"/>
      <c r="F131" s="4" t="n"/>
      <c r="G131" s="4" t="n"/>
      <c r="H131" s="2" t="n"/>
      <c r="I131" s="4" t="n"/>
      <c r="J131" s="2" t="n"/>
      <c r="K131" s="5" t="n"/>
      <c r="L131" s="6" t="n"/>
      <c r="M131" s="6" t="n"/>
      <c r="N131" s="6" t="n"/>
      <c r="O131" s="6" t="n"/>
      <c r="P131" s="10">
        <f>IF(A131="","",K131*L131)</f>
        <v/>
      </c>
      <c r="Q131" s="10">
        <f>IF(A131="","",IF(H131="Achat",(O131-L131)*K131,IF(H131="Vente",(L131-O131)*K131,0)))</f>
        <v/>
      </c>
      <c r="R131" s="10">
        <f>IF(A131="","",IFERROR(P131*VLOOKUP(F131,'Référentiels'!$A$2:$C$6,3,FALSE),0))</f>
        <v/>
      </c>
      <c r="S131" s="10">
        <f>IF(A131="","",Q131-R131)</f>
        <v/>
      </c>
      <c r="T131" s="10">
        <f>IF(A131="","",MAX(L131-M131,M131-L131)*K131)</f>
        <v/>
      </c>
      <c r="U131" s="11">
        <f>IF(A131="","",IFERROR(S131/T131,0))</f>
        <v/>
      </c>
      <c r="V131" s="12">
        <f>IF(A131="","",IF(S131&gt;0,"Gagnant",IF(S131&lt;0,"Perdant","Égalité")))</f>
        <v/>
      </c>
      <c r="W131" s="2" t="n"/>
      <c r="X131" s="4" t="n"/>
    </row>
    <row r="132">
      <c r="A132" s="2" t="n"/>
      <c r="B132" s="3" t="n"/>
      <c r="C132" s="3" t="n"/>
      <c r="D132" s="4" t="n"/>
      <c r="E132" s="4" t="n"/>
      <c r="F132" s="4" t="n"/>
      <c r="G132" s="4" t="n"/>
      <c r="H132" s="2" t="n"/>
      <c r="I132" s="4" t="n"/>
      <c r="J132" s="2" t="n"/>
      <c r="K132" s="5" t="n"/>
      <c r="L132" s="6" t="n"/>
      <c r="M132" s="6" t="n"/>
      <c r="N132" s="6" t="n"/>
      <c r="O132" s="6" t="n"/>
      <c r="P132" s="7">
        <f>IF(A132="","",K132*L132)</f>
        <v/>
      </c>
      <c r="Q132" s="7">
        <f>IF(A132="","",IF(H132="Achat",(O132-L132)*K132,IF(H132="Vente",(L132-O132)*K132,0)))</f>
        <v/>
      </c>
      <c r="R132" s="7">
        <f>IF(A132="","",IFERROR(P132*VLOOKUP(F132,'Référentiels'!$A$2:$C$6,3,FALSE),0))</f>
        <v/>
      </c>
      <c r="S132" s="7">
        <f>IF(A132="","",Q132-R132)</f>
        <v/>
      </c>
      <c r="T132" s="7">
        <f>IF(A132="","",MAX(L132-M132,M132-L132)*K132)</f>
        <v/>
      </c>
      <c r="U132" s="8">
        <f>IF(A132="","",IFERROR(S132/T132,0))</f>
        <v/>
      </c>
      <c r="V132" s="9">
        <f>IF(A132="","",IF(S132&gt;0,"Gagnant",IF(S132&lt;0,"Perdant","Égalité")))</f>
        <v/>
      </c>
      <c r="W132" s="2" t="n"/>
      <c r="X132" s="4" t="n"/>
    </row>
    <row r="133">
      <c r="A133" s="2" t="n"/>
      <c r="B133" s="3" t="n"/>
      <c r="C133" s="3" t="n"/>
      <c r="D133" s="4" t="n"/>
      <c r="E133" s="4" t="n"/>
      <c r="F133" s="4" t="n"/>
      <c r="G133" s="4" t="n"/>
      <c r="H133" s="2" t="n"/>
      <c r="I133" s="4" t="n"/>
      <c r="J133" s="2" t="n"/>
      <c r="K133" s="5" t="n"/>
      <c r="L133" s="6" t="n"/>
      <c r="M133" s="6" t="n"/>
      <c r="N133" s="6" t="n"/>
      <c r="O133" s="6" t="n"/>
      <c r="P133" s="10">
        <f>IF(A133="","",K133*L133)</f>
        <v/>
      </c>
      <c r="Q133" s="10">
        <f>IF(A133="","",IF(H133="Achat",(O133-L133)*K133,IF(H133="Vente",(L133-O133)*K133,0)))</f>
        <v/>
      </c>
      <c r="R133" s="10">
        <f>IF(A133="","",IFERROR(P133*VLOOKUP(F133,'Référentiels'!$A$2:$C$6,3,FALSE),0))</f>
        <v/>
      </c>
      <c r="S133" s="10">
        <f>IF(A133="","",Q133-R133)</f>
        <v/>
      </c>
      <c r="T133" s="10">
        <f>IF(A133="","",MAX(L133-M133,M133-L133)*K133)</f>
        <v/>
      </c>
      <c r="U133" s="11">
        <f>IF(A133="","",IFERROR(S133/T133,0))</f>
        <v/>
      </c>
      <c r="V133" s="12">
        <f>IF(A133="","",IF(S133&gt;0,"Gagnant",IF(S133&lt;0,"Perdant","Égalité")))</f>
        <v/>
      </c>
      <c r="W133" s="2" t="n"/>
      <c r="X133" s="4" t="n"/>
    </row>
    <row r="134">
      <c r="A134" s="2" t="n"/>
      <c r="B134" s="3" t="n"/>
      <c r="C134" s="3" t="n"/>
      <c r="D134" s="4" t="n"/>
      <c r="E134" s="4" t="n"/>
      <c r="F134" s="4" t="n"/>
      <c r="G134" s="4" t="n"/>
      <c r="H134" s="2" t="n"/>
      <c r="I134" s="4" t="n"/>
      <c r="J134" s="2" t="n"/>
      <c r="K134" s="5" t="n"/>
      <c r="L134" s="6" t="n"/>
      <c r="M134" s="6" t="n"/>
      <c r="N134" s="6" t="n"/>
      <c r="O134" s="6" t="n"/>
      <c r="P134" s="7">
        <f>IF(A134="","",K134*L134)</f>
        <v/>
      </c>
      <c r="Q134" s="7">
        <f>IF(A134="","",IF(H134="Achat",(O134-L134)*K134,IF(H134="Vente",(L134-O134)*K134,0)))</f>
        <v/>
      </c>
      <c r="R134" s="7">
        <f>IF(A134="","",IFERROR(P134*VLOOKUP(F134,'Référentiels'!$A$2:$C$6,3,FALSE),0))</f>
        <v/>
      </c>
      <c r="S134" s="7">
        <f>IF(A134="","",Q134-R134)</f>
        <v/>
      </c>
      <c r="T134" s="7">
        <f>IF(A134="","",MAX(L134-M134,M134-L134)*K134)</f>
        <v/>
      </c>
      <c r="U134" s="8">
        <f>IF(A134="","",IFERROR(S134/T134,0))</f>
        <v/>
      </c>
      <c r="V134" s="9">
        <f>IF(A134="","",IF(S134&gt;0,"Gagnant",IF(S134&lt;0,"Perdant","Égalité")))</f>
        <v/>
      </c>
      <c r="W134" s="2" t="n"/>
      <c r="X134" s="4" t="n"/>
    </row>
    <row r="135">
      <c r="A135" s="2" t="n"/>
      <c r="B135" s="3" t="n"/>
      <c r="C135" s="3" t="n"/>
      <c r="D135" s="4" t="n"/>
      <c r="E135" s="4" t="n"/>
      <c r="F135" s="4" t="n"/>
      <c r="G135" s="4" t="n"/>
      <c r="H135" s="2" t="n"/>
      <c r="I135" s="4" t="n"/>
      <c r="J135" s="2" t="n"/>
      <c r="K135" s="5" t="n"/>
      <c r="L135" s="6" t="n"/>
      <c r="M135" s="6" t="n"/>
      <c r="N135" s="6" t="n"/>
      <c r="O135" s="6" t="n"/>
      <c r="P135" s="10">
        <f>IF(A135="","",K135*L135)</f>
        <v/>
      </c>
      <c r="Q135" s="10">
        <f>IF(A135="","",IF(H135="Achat",(O135-L135)*K135,IF(H135="Vente",(L135-O135)*K135,0)))</f>
        <v/>
      </c>
      <c r="R135" s="10">
        <f>IF(A135="","",IFERROR(P135*VLOOKUP(F135,'Référentiels'!$A$2:$C$6,3,FALSE),0))</f>
        <v/>
      </c>
      <c r="S135" s="10">
        <f>IF(A135="","",Q135-R135)</f>
        <v/>
      </c>
      <c r="T135" s="10">
        <f>IF(A135="","",MAX(L135-M135,M135-L135)*K135)</f>
        <v/>
      </c>
      <c r="U135" s="11">
        <f>IF(A135="","",IFERROR(S135/T135,0))</f>
        <v/>
      </c>
      <c r="V135" s="12">
        <f>IF(A135="","",IF(S135&gt;0,"Gagnant",IF(S135&lt;0,"Perdant","Égalité")))</f>
        <v/>
      </c>
      <c r="W135" s="2" t="n"/>
      <c r="X135" s="4" t="n"/>
    </row>
    <row r="136">
      <c r="A136" s="2" t="n"/>
      <c r="B136" s="3" t="n"/>
      <c r="C136" s="3" t="n"/>
      <c r="D136" s="4" t="n"/>
      <c r="E136" s="4" t="n"/>
      <c r="F136" s="4" t="n"/>
      <c r="G136" s="4" t="n"/>
      <c r="H136" s="2" t="n"/>
      <c r="I136" s="4" t="n"/>
      <c r="J136" s="2" t="n"/>
      <c r="K136" s="5" t="n"/>
      <c r="L136" s="6" t="n"/>
      <c r="M136" s="6" t="n"/>
      <c r="N136" s="6" t="n"/>
      <c r="O136" s="6" t="n"/>
      <c r="P136" s="7">
        <f>IF(A136="","",K136*L136)</f>
        <v/>
      </c>
      <c r="Q136" s="7">
        <f>IF(A136="","",IF(H136="Achat",(O136-L136)*K136,IF(H136="Vente",(L136-O136)*K136,0)))</f>
        <v/>
      </c>
      <c r="R136" s="7">
        <f>IF(A136="","",IFERROR(P136*VLOOKUP(F136,'Référentiels'!$A$2:$C$6,3,FALSE),0))</f>
        <v/>
      </c>
      <c r="S136" s="7">
        <f>IF(A136="","",Q136-R136)</f>
        <v/>
      </c>
      <c r="T136" s="7">
        <f>IF(A136="","",MAX(L136-M136,M136-L136)*K136)</f>
        <v/>
      </c>
      <c r="U136" s="8">
        <f>IF(A136="","",IFERROR(S136/T136,0))</f>
        <v/>
      </c>
      <c r="V136" s="9">
        <f>IF(A136="","",IF(S136&gt;0,"Gagnant",IF(S136&lt;0,"Perdant","Égalité")))</f>
        <v/>
      </c>
      <c r="W136" s="2" t="n"/>
      <c r="X136" s="4" t="n"/>
    </row>
    <row r="137">
      <c r="A137" s="2" t="n"/>
      <c r="B137" s="3" t="n"/>
      <c r="C137" s="3" t="n"/>
      <c r="D137" s="4" t="n"/>
      <c r="E137" s="4" t="n"/>
      <c r="F137" s="4" t="n"/>
      <c r="G137" s="4" t="n"/>
      <c r="H137" s="2" t="n"/>
      <c r="I137" s="4" t="n"/>
      <c r="J137" s="2" t="n"/>
      <c r="K137" s="5" t="n"/>
      <c r="L137" s="6" t="n"/>
      <c r="M137" s="6" t="n"/>
      <c r="N137" s="6" t="n"/>
      <c r="O137" s="6" t="n"/>
      <c r="P137" s="10">
        <f>IF(A137="","",K137*L137)</f>
        <v/>
      </c>
      <c r="Q137" s="10">
        <f>IF(A137="","",IF(H137="Achat",(O137-L137)*K137,IF(H137="Vente",(L137-O137)*K137,0)))</f>
        <v/>
      </c>
      <c r="R137" s="10">
        <f>IF(A137="","",IFERROR(P137*VLOOKUP(F137,'Référentiels'!$A$2:$C$6,3,FALSE),0))</f>
        <v/>
      </c>
      <c r="S137" s="10">
        <f>IF(A137="","",Q137-R137)</f>
        <v/>
      </c>
      <c r="T137" s="10">
        <f>IF(A137="","",MAX(L137-M137,M137-L137)*K137)</f>
        <v/>
      </c>
      <c r="U137" s="11">
        <f>IF(A137="","",IFERROR(S137/T137,0))</f>
        <v/>
      </c>
      <c r="V137" s="12">
        <f>IF(A137="","",IF(S137&gt;0,"Gagnant",IF(S137&lt;0,"Perdant","Égalité")))</f>
        <v/>
      </c>
      <c r="W137" s="2" t="n"/>
      <c r="X137" s="4" t="n"/>
    </row>
    <row r="138">
      <c r="A138" s="2" t="n"/>
      <c r="B138" s="3" t="n"/>
      <c r="C138" s="3" t="n"/>
      <c r="D138" s="4" t="n"/>
      <c r="E138" s="4" t="n"/>
      <c r="F138" s="4" t="n"/>
      <c r="G138" s="4" t="n"/>
      <c r="H138" s="2" t="n"/>
      <c r="I138" s="4" t="n"/>
      <c r="J138" s="2" t="n"/>
      <c r="K138" s="5" t="n"/>
      <c r="L138" s="6" t="n"/>
      <c r="M138" s="6" t="n"/>
      <c r="N138" s="6" t="n"/>
      <c r="O138" s="6" t="n"/>
      <c r="P138" s="7">
        <f>IF(A138="","",K138*L138)</f>
        <v/>
      </c>
      <c r="Q138" s="7">
        <f>IF(A138="","",IF(H138="Achat",(O138-L138)*K138,IF(H138="Vente",(L138-O138)*K138,0)))</f>
        <v/>
      </c>
      <c r="R138" s="7">
        <f>IF(A138="","",IFERROR(P138*VLOOKUP(F138,'Référentiels'!$A$2:$C$6,3,FALSE),0))</f>
        <v/>
      </c>
      <c r="S138" s="7">
        <f>IF(A138="","",Q138-R138)</f>
        <v/>
      </c>
      <c r="T138" s="7">
        <f>IF(A138="","",MAX(L138-M138,M138-L138)*K138)</f>
        <v/>
      </c>
      <c r="U138" s="8">
        <f>IF(A138="","",IFERROR(S138/T138,0))</f>
        <v/>
      </c>
      <c r="V138" s="9">
        <f>IF(A138="","",IF(S138&gt;0,"Gagnant",IF(S138&lt;0,"Perdant","Égalité")))</f>
        <v/>
      </c>
      <c r="W138" s="2" t="n"/>
      <c r="X138" s="4" t="n"/>
    </row>
    <row r="139">
      <c r="A139" s="2" t="n"/>
      <c r="B139" s="3" t="n"/>
      <c r="C139" s="3" t="n"/>
      <c r="D139" s="4" t="n"/>
      <c r="E139" s="4" t="n"/>
      <c r="F139" s="4" t="n"/>
      <c r="G139" s="4" t="n"/>
      <c r="H139" s="2" t="n"/>
      <c r="I139" s="4" t="n"/>
      <c r="J139" s="2" t="n"/>
      <c r="K139" s="5" t="n"/>
      <c r="L139" s="6" t="n"/>
      <c r="M139" s="6" t="n"/>
      <c r="N139" s="6" t="n"/>
      <c r="O139" s="6" t="n"/>
      <c r="P139" s="10">
        <f>IF(A139="","",K139*L139)</f>
        <v/>
      </c>
      <c r="Q139" s="10">
        <f>IF(A139="","",IF(H139="Achat",(O139-L139)*K139,IF(H139="Vente",(L139-O139)*K139,0)))</f>
        <v/>
      </c>
      <c r="R139" s="10">
        <f>IF(A139="","",IFERROR(P139*VLOOKUP(F139,'Référentiels'!$A$2:$C$6,3,FALSE),0))</f>
        <v/>
      </c>
      <c r="S139" s="10">
        <f>IF(A139="","",Q139-R139)</f>
        <v/>
      </c>
      <c r="T139" s="10">
        <f>IF(A139="","",MAX(L139-M139,M139-L139)*K139)</f>
        <v/>
      </c>
      <c r="U139" s="11">
        <f>IF(A139="","",IFERROR(S139/T139,0))</f>
        <v/>
      </c>
      <c r="V139" s="12">
        <f>IF(A139="","",IF(S139&gt;0,"Gagnant",IF(S139&lt;0,"Perdant","Égalité")))</f>
        <v/>
      </c>
      <c r="W139" s="2" t="n"/>
      <c r="X139" s="4" t="n"/>
    </row>
    <row r="140">
      <c r="A140" s="2" t="n"/>
      <c r="B140" s="3" t="n"/>
      <c r="C140" s="3" t="n"/>
      <c r="D140" s="4" t="n"/>
      <c r="E140" s="4" t="n"/>
      <c r="F140" s="4" t="n"/>
      <c r="G140" s="4" t="n"/>
      <c r="H140" s="2" t="n"/>
      <c r="I140" s="4" t="n"/>
      <c r="J140" s="2" t="n"/>
      <c r="K140" s="5" t="n"/>
      <c r="L140" s="6" t="n"/>
      <c r="M140" s="6" t="n"/>
      <c r="N140" s="6" t="n"/>
      <c r="O140" s="6" t="n"/>
      <c r="P140" s="7">
        <f>IF(A140="","",K140*L140)</f>
        <v/>
      </c>
      <c r="Q140" s="7">
        <f>IF(A140="","",IF(H140="Achat",(O140-L140)*K140,IF(H140="Vente",(L140-O140)*K140,0)))</f>
        <v/>
      </c>
      <c r="R140" s="7">
        <f>IF(A140="","",IFERROR(P140*VLOOKUP(F140,'Référentiels'!$A$2:$C$6,3,FALSE),0))</f>
        <v/>
      </c>
      <c r="S140" s="7">
        <f>IF(A140="","",Q140-R140)</f>
        <v/>
      </c>
      <c r="T140" s="7">
        <f>IF(A140="","",MAX(L140-M140,M140-L140)*K140)</f>
        <v/>
      </c>
      <c r="U140" s="8">
        <f>IF(A140="","",IFERROR(S140/T140,0))</f>
        <v/>
      </c>
      <c r="V140" s="9">
        <f>IF(A140="","",IF(S140&gt;0,"Gagnant",IF(S140&lt;0,"Perdant","Égalité")))</f>
        <v/>
      </c>
      <c r="W140" s="2" t="n"/>
      <c r="X140" s="4" t="n"/>
    </row>
    <row r="141">
      <c r="A141" s="2" t="n"/>
      <c r="B141" s="3" t="n"/>
      <c r="C141" s="3" t="n"/>
      <c r="D141" s="4" t="n"/>
      <c r="E141" s="4" t="n"/>
      <c r="F141" s="4" t="n"/>
      <c r="G141" s="4" t="n"/>
      <c r="H141" s="2" t="n"/>
      <c r="I141" s="4" t="n"/>
      <c r="J141" s="2" t="n"/>
      <c r="K141" s="5" t="n"/>
      <c r="L141" s="6" t="n"/>
      <c r="M141" s="6" t="n"/>
      <c r="N141" s="6" t="n"/>
      <c r="O141" s="6" t="n"/>
      <c r="P141" s="10">
        <f>IF(A141="","",K141*L141)</f>
        <v/>
      </c>
      <c r="Q141" s="10">
        <f>IF(A141="","",IF(H141="Achat",(O141-L141)*K141,IF(H141="Vente",(L141-O141)*K141,0)))</f>
        <v/>
      </c>
      <c r="R141" s="10">
        <f>IF(A141="","",IFERROR(P141*VLOOKUP(F141,'Référentiels'!$A$2:$C$6,3,FALSE),0))</f>
        <v/>
      </c>
      <c r="S141" s="10">
        <f>IF(A141="","",Q141-R141)</f>
        <v/>
      </c>
      <c r="T141" s="10">
        <f>IF(A141="","",MAX(L141-M141,M141-L141)*K141)</f>
        <v/>
      </c>
      <c r="U141" s="11">
        <f>IF(A141="","",IFERROR(S141/T141,0))</f>
        <v/>
      </c>
      <c r="V141" s="12">
        <f>IF(A141="","",IF(S141&gt;0,"Gagnant",IF(S141&lt;0,"Perdant","Égalité")))</f>
        <v/>
      </c>
      <c r="W141" s="2" t="n"/>
      <c r="X141" s="4" t="n"/>
    </row>
    <row r="142">
      <c r="A142" s="2" t="n"/>
      <c r="B142" s="3" t="n"/>
      <c r="C142" s="3" t="n"/>
      <c r="D142" s="4" t="n"/>
      <c r="E142" s="4" t="n"/>
      <c r="F142" s="4" t="n"/>
      <c r="G142" s="4" t="n"/>
      <c r="H142" s="2" t="n"/>
      <c r="I142" s="4" t="n"/>
      <c r="J142" s="2" t="n"/>
      <c r="K142" s="5" t="n"/>
      <c r="L142" s="6" t="n"/>
      <c r="M142" s="6" t="n"/>
      <c r="N142" s="6" t="n"/>
      <c r="O142" s="6" t="n"/>
      <c r="P142" s="7">
        <f>IF(A142="","",K142*L142)</f>
        <v/>
      </c>
      <c r="Q142" s="7">
        <f>IF(A142="","",IF(H142="Achat",(O142-L142)*K142,IF(H142="Vente",(L142-O142)*K142,0)))</f>
        <v/>
      </c>
      <c r="R142" s="7">
        <f>IF(A142="","",IFERROR(P142*VLOOKUP(F142,'Référentiels'!$A$2:$C$6,3,FALSE),0))</f>
        <v/>
      </c>
      <c r="S142" s="7">
        <f>IF(A142="","",Q142-R142)</f>
        <v/>
      </c>
      <c r="T142" s="7">
        <f>IF(A142="","",MAX(L142-M142,M142-L142)*K142)</f>
        <v/>
      </c>
      <c r="U142" s="8">
        <f>IF(A142="","",IFERROR(S142/T142,0))</f>
        <v/>
      </c>
      <c r="V142" s="9">
        <f>IF(A142="","",IF(S142&gt;0,"Gagnant",IF(S142&lt;0,"Perdant","Égalité")))</f>
        <v/>
      </c>
      <c r="W142" s="2" t="n"/>
      <c r="X142" s="4" t="n"/>
    </row>
    <row r="143">
      <c r="A143" s="2" t="n"/>
      <c r="B143" s="3" t="n"/>
      <c r="C143" s="3" t="n"/>
      <c r="D143" s="4" t="n"/>
      <c r="E143" s="4" t="n"/>
      <c r="F143" s="4" t="n"/>
      <c r="G143" s="4" t="n"/>
      <c r="H143" s="2" t="n"/>
      <c r="I143" s="4" t="n"/>
      <c r="J143" s="2" t="n"/>
      <c r="K143" s="5" t="n"/>
      <c r="L143" s="6" t="n"/>
      <c r="M143" s="6" t="n"/>
      <c r="N143" s="6" t="n"/>
      <c r="O143" s="6" t="n"/>
      <c r="P143" s="10">
        <f>IF(A143="","",K143*L143)</f>
        <v/>
      </c>
      <c r="Q143" s="10">
        <f>IF(A143="","",IF(H143="Achat",(O143-L143)*K143,IF(H143="Vente",(L143-O143)*K143,0)))</f>
        <v/>
      </c>
      <c r="R143" s="10">
        <f>IF(A143="","",IFERROR(P143*VLOOKUP(F143,'Référentiels'!$A$2:$C$6,3,FALSE),0))</f>
        <v/>
      </c>
      <c r="S143" s="10">
        <f>IF(A143="","",Q143-R143)</f>
        <v/>
      </c>
      <c r="T143" s="10">
        <f>IF(A143="","",MAX(L143-M143,M143-L143)*K143)</f>
        <v/>
      </c>
      <c r="U143" s="11">
        <f>IF(A143="","",IFERROR(S143/T143,0))</f>
        <v/>
      </c>
      <c r="V143" s="12">
        <f>IF(A143="","",IF(S143&gt;0,"Gagnant",IF(S143&lt;0,"Perdant","Égalité")))</f>
        <v/>
      </c>
      <c r="W143" s="2" t="n"/>
      <c r="X143" s="4" t="n"/>
    </row>
    <row r="144">
      <c r="A144" s="2" t="n"/>
      <c r="B144" s="3" t="n"/>
      <c r="C144" s="3" t="n"/>
      <c r="D144" s="4" t="n"/>
      <c r="E144" s="4" t="n"/>
      <c r="F144" s="4" t="n"/>
      <c r="G144" s="4" t="n"/>
      <c r="H144" s="2" t="n"/>
      <c r="I144" s="4" t="n"/>
      <c r="J144" s="2" t="n"/>
      <c r="K144" s="5" t="n"/>
      <c r="L144" s="6" t="n"/>
      <c r="M144" s="6" t="n"/>
      <c r="N144" s="6" t="n"/>
      <c r="O144" s="6" t="n"/>
      <c r="P144" s="7">
        <f>IF(A144="","",K144*L144)</f>
        <v/>
      </c>
      <c r="Q144" s="7">
        <f>IF(A144="","",IF(H144="Achat",(O144-L144)*K144,IF(H144="Vente",(L144-O144)*K144,0)))</f>
        <v/>
      </c>
      <c r="R144" s="7">
        <f>IF(A144="","",IFERROR(P144*VLOOKUP(F144,'Référentiels'!$A$2:$C$6,3,FALSE),0))</f>
        <v/>
      </c>
      <c r="S144" s="7">
        <f>IF(A144="","",Q144-R144)</f>
        <v/>
      </c>
      <c r="T144" s="7">
        <f>IF(A144="","",MAX(L144-M144,M144-L144)*K144)</f>
        <v/>
      </c>
      <c r="U144" s="8">
        <f>IF(A144="","",IFERROR(S144/T144,0))</f>
        <v/>
      </c>
      <c r="V144" s="9">
        <f>IF(A144="","",IF(S144&gt;0,"Gagnant",IF(S144&lt;0,"Perdant","Égalité")))</f>
        <v/>
      </c>
      <c r="W144" s="2" t="n"/>
      <c r="X144" s="4" t="n"/>
    </row>
    <row r="145">
      <c r="A145" s="2" t="n"/>
      <c r="B145" s="3" t="n"/>
      <c r="C145" s="3" t="n"/>
      <c r="D145" s="4" t="n"/>
      <c r="E145" s="4" t="n"/>
      <c r="F145" s="4" t="n"/>
      <c r="G145" s="4" t="n"/>
      <c r="H145" s="2" t="n"/>
      <c r="I145" s="4" t="n"/>
      <c r="J145" s="2" t="n"/>
      <c r="K145" s="5" t="n"/>
      <c r="L145" s="6" t="n"/>
      <c r="M145" s="6" t="n"/>
      <c r="N145" s="6" t="n"/>
      <c r="O145" s="6" t="n"/>
      <c r="P145" s="10">
        <f>IF(A145="","",K145*L145)</f>
        <v/>
      </c>
      <c r="Q145" s="10">
        <f>IF(A145="","",IF(H145="Achat",(O145-L145)*K145,IF(H145="Vente",(L145-O145)*K145,0)))</f>
        <v/>
      </c>
      <c r="R145" s="10">
        <f>IF(A145="","",IFERROR(P145*VLOOKUP(F145,'Référentiels'!$A$2:$C$6,3,FALSE),0))</f>
        <v/>
      </c>
      <c r="S145" s="10">
        <f>IF(A145="","",Q145-R145)</f>
        <v/>
      </c>
      <c r="T145" s="10">
        <f>IF(A145="","",MAX(L145-M145,M145-L145)*K145)</f>
        <v/>
      </c>
      <c r="U145" s="11">
        <f>IF(A145="","",IFERROR(S145/T145,0))</f>
        <v/>
      </c>
      <c r="V145" s="12">
        <f>IF(A145="","",IF(S145&gt;0,"Gagnant",IF(S145&lt;0,"Perdant","Égalité")))</f>
        <v/>
      </c>
      <c r="W145" s="2" t="n"/>
      <c r="X145" s="4" t="n"/>
    </row>
    <row r="146">
      <c r="A146" s="2" t="n"/>
      <c r="B146" s="3" t="n"/>
      <c r="C146" s="3" t="n"/>
      <c r="D146" s="4" t="n"/>
      <c r="E146" s="4" t="n"/>
      <c r="F146" s="4" t="n"/>
      <c r="G146" s="4" t="n"/>
      <c r="H146" s="2" t="n"/>
      <c r="I146" s="4" t="n"/>
      <c r="J146" s="2" t="n"/>
      <c r="K146" s="5" t="n"/>
      <c r="L146" s="6" t="n"/>
      <c r="M146" s="6" t="n"/>
      <c r="N146" s="6" t="n"/>
      <c r="O146" s="6" t="n"/>
      <c r="P146" s="7">
        <f>IF(A146="","",K146*L146)</f>
        <v/>
      </c>
      <c r="Q146" s="7">
        <f>IF(A146="","",IF(H146="Achat",(O146-L146)*K146,IF(H146="Vente",(L146-O146)*K146,0)))</f>
        <v/>
      </c>
      <c r="R146" s="7">
        <f>IF(A146="","",IFERROR(P146*VLOOKUP(F146,'Référentiels'!$A$2:$C$6,3,FALSE),0))</f>
        <v/>
      </c>
      <c r="S146" s="7">
        <f>IF(A146="","",Q146-R146)</f>
        <v/>
      </c>
      <c r="T146" s="7">
        <f>IF(A146="","",MAX(L146-M146,M146-L146)*K146)</f>
        <v/>
      </c>
      <c r="U146" s="8">
        <f>IF(A146="","",IFERROR(S146/T146,0))</f>
        <v/>
      </c>
      <c r="V146" s="9">
        <f>IF(A146="","",IF(S146&gt;0,"Gagnant",IF(S146&lt;0,"Perdant","Égalité")))</f>
        <v/>
      </c>
      <c r="W146" s="2" t="n"/>
      <c r="X146" s="4" t="n"/>
    </row>
    <row r="147">
      <c r="A147" s="2" t="n"/>
      <c r="B147" s="3" t="n"/>
      <c r="C147" s="3" t="n"/>
      <c r="D147" s="4" t="n"/>
      <c r="E147" s="4" t="n"/>
      <c r="F147" s="4" t="n"/>
      <c r="G147" s="4" t="n"/>
      <c r="H147" s="2" t="n"/>
      <c r="I147" s="4" t="n"/>
      <c r="J147" s="2" t="n"/>
      <c r="K147" s="5" t="n"/>
      <c r="L147" s="6" t="n"/>
      <c r="M147" s="6" t="n"/>
      <c r="N147" s="6" t="n"/>
      <c r="O147" s="6" t="n"/>
      <c r="P147" s="10">
        <f>IF(A147="","",K147*L147)</f>
        <v/>
      </c>
      <c r="Q147" s="10">
        <f>IF(A147="","",IF(H147="Achat",(O147-L147)*K147,IF(H147="Vente",(L147-O147)*K147,0)))</f>
        <v/>
      </c>
      <c r="R147" s="10">
        <f>IF(A147="","",IFERROR(P147*VLOOKUP(F147,'Référentiels'!$A$2:$C$6,3,FALSE),0))</f>
        <v/>
      </c>
      <c r="S147" s="10">
        <f>IF(A147="","",Q147-R147)</f>
        <v/>
      </c>
      <c r="T147" s="10">
        <f>IF(A147="","",MAX(L147-M147,M147-L147)*K147)</f>
        <v/>
      </c>
      <c r="U147" s="11">
        <f>IF(A147="","",IFERROR(S147/T147,0))</f>
        <v/>
      </c>
      <c r="V147" s="12">
        <f>IF(A147="","",IF(S147&gt;0,"Gagnant",IF(S147&lt;0,"Perdant","Égalité")))</f>
        <v/>
      </c>
      <c r="W147" s="2" t="n"/>
      <c r="X147" s="4" t="n"/>
    </row>
    <row r="148">
      <c r="A148" s="2" t="n"/>
      <c r="B148" s="3" t="n"/>
      <c r="C148" s="3" t="n"/>
      <c r="D148" s="4" t="n"/>
      <c r="E148" s="4" t="n"/>
      <c r="F148" s="4" t="n"/>
      <c r="G148" s="4" t="n"/>
      <c r="H148" s="2" t="n"/>
      <c r="I148" s="4" t="n"/>
      <c r="J148" s="2" t="n"/>
      <c r="K148" s="5" t="n"/>
      <c r="L148" s="6" t="n"/>
      <c r="M148" s="6" t="n"/>
      <c r="N148" s="6" t="n"/>
      <c r="O148" s="6" t="n"/>
      <c r="P148" s="7">
        <f>IF(A148="","",K148*L148)</f>
        <v/>
      </c>
      <c r="Q148" s="7">
        <f>IF(A148="","",IF(H148="Achat",(O148-L148)*K148,IF(H148="Vente",(L148-O148)*K148,0)))</f>
        <v/>
      </c>
      <c r="R148" s="7">
        <f>IF(A148="","",IFERROR(P148*VLOOKUP(F148,'Référentiels'!$A$2:$C$6,3,FALSE),0))</f>
        <v/>
      </c>
      <c r="S148" s="7">
        <f>IF(A148="","",Q148-R148)</f>
        <v/>
      </c>
      <c r="T148" s="7">
        <f>IF(A148="","",MAX(L148-M148,M148-L148)*K148)</f>
        <v/>
      </c>
      <c r="U148" s="8">
        <f>IF(A148="","",IFERROR(S148/T148,0))</f>
        <v/>
      </c>
      <c r="V148" s="9">
        <f>IF(A148="","",IF(S148&gt;0,"Gagnant",IF(S148&lt;0,"Perdant","Égalité")))</f>
        <v/>
      </c>
      <c r="W148" s="2" t="n"/>
      <c r="X148" s="4" t="n"/>
    </row>
    <row r="149">
      <c r="A149" s="2" t="n"/>
      <c r="B149" s="3" t="n"/>
      <c r="C149" s="3" t="n"/>
      <c r="D149" s="4" t="n"/>
      <c r="E149" s="4" t="n"/>
      <c r="F149" s="4" t="n"/>
      <c r="G149" s="4" t="n"/>
      <c r="H149" s="2" t="n"/>
      <c r="I149" s="4" t="n"/>
      <c r="J149" s="2" t="n"/>
      <c r="K149" s="5" t="n"/>
      <c r="L149" s="6" t="n"/>
      <c r="M149" s="6" t="n"/>
      <c r="N149" s="6" t="n"/>
      <c r="O149" s="6" t="n"/>
      <c r="P149" s="10">
        <f>IF(A149="","",K149*L149)</f>
        <v/>
      </c>
      <c r="Q149" s="10">
        <f>IF(A149="","",IF(H149="Achat",(O149-L149)*K149,IF(H149="Vente",(L149-O149)*K149,0)))</f>
        <v/>
      </c>
      <c r="R149" s="10">
        <f>IF(A149="","",IFERROR(P149*VLOOKUP(F149,'Référentiels'!$A$2:$C$6,3,FALSE),0))</f>
        <v/>
      </c>
      <c r="S149" s="10">
        <f>IF(A149="","",Q149-R149)</f>
        <v/>
      </c>
      <c r="T149" s="10">
        <f>IF(A149="","",MAX(L149-M149,M149-L149)*K149)</f>
        <v/>
      </c>
      <c r="U149" s="11">
        <f>IF(A149="","",IFERROR(S149/T149,0))</f>
        <v/>
      </c>
      <c r="V149" s="12">
        <f>IF(A149="","",IF(S149&gt;0,"Gagnant",IF(S149&lt;0,"Perdant","Égalité")))</f>
        <v/>
      </c>
      <c r="W149" s="2" t="n"/>
      <c r="X149" s="4" t="n"/>
    </row>
    <row r="150">
      <c r="A150" s="2" t="n"/>
      <c r="B150" s="3" t="n"/>
      <c r="C150" s="3" t="n"/>
      <c r="D150" s="4" t="n"/>
      <c r="E150" s="4" t="n"/>
      <c r="F150" s="4" t="n"/>
      <c r="G150" s="4" t="n"/>
      <c r="H150" s="2" t="n"/>
      <c r="I150" s="4" t="n"/>
      <c r="J150" s="2" t="n"/>
      <c r="K150" s="5" t="n"/>
      <c r="L150" s="6" t="n"/>
      <c r="M150" s="6" t="n"/>
      <c r="N150" s="6" t="n"/>
      <c r="O150" s="6" t="n"/>
      <c r="P150" s="7">
        <f>IF(A150="","",K150*L150)</f>
        <v/>
      </c>
      <c r="Q150" s="7">
        <f>IF(A150="","",IF(H150="Achat",(O150-L150)*K150,IF(H150="Vente",(L150-O150)*K150,0)))</f>
        <v/>
      </c>
      <c r="R150" s="7">
        <f>IF(A150="","",IFERROR(P150*VLOOKUP(F150,'Référentiels'!$A$2:$C$6,3,FALSE),0))</f>
        <v/>
      </c>
      <c r="S150" s="7">
        <f>IF(A150="","",Q150-R150)</f>
        <v/>
      </c>
      <c r="T150" s="7">
        <f>IF(A150="","",MAX(L150-M150,M150-L150)*K150)</f>
        <v/>
      </c>
      <c r="U150" s="8">
        <f>IF(A150="","",IFERROR(S150/T150,0))</f>
        <v/>
      </c>
      <c r="V150" s="9">
        <f>IF(A150="","",IF(S150&gt;0,"Gagnant",IF(S150&lt;0,"Perdant","Égalité")))</f>
        <v/>
      </c>
      <c r="W150" s="2" t="n"/>
      <c r="X150" s="4" t="n"/>
    </row>
    <row r="151">
      <c r="A151" s="2" t="n"/>
      <c r="B151" s="3" t="n"/>
      <c r="C151" s="3" t="n"/>
      <c r="D151" s="4" t="n"/>
      <c r="E151" s="4" t="n"/>
      <c r="F151" s="4" t="n"/>
      <c r="G151" s="4" t="n"/>
      <c r="H151" s="2" t="n"/>
      <c r="I151" s="4" t="n"/>
      <c r="J151" s="2" t="n"/>
      <c r="K151" s="5" t="n"/>
      <c r="L151" s="6" t="n"/>
      <c r="M151" s="6" t="n"/>
      <c r="N151" s="6" t="n"/>
      <c r="O151" s="6" t="n"/>
      <c r="P151" s="10">
        <f>IF(A151="","",K151*L151)</f>
        <v/>
      </c>
      <c r="Q151" s="10">
        <f>IF(A151="","",IF(H151="Achat",(O151-L151)*K151,IF(H151="Vente",(L151-O151)*K151,0)))</f>
        <v/>
      </c>
      <c r="R151" s="10">
        <f>IF(A151="","",IFERROR(P151*VLOOKUP(F151,'Référentiels'!$A$2:$C$6,3,FALSE),0))</f>
        <v/>
      </c>
      <c r="S151" s="10">
        <f>IF(A151="","",Q151-R151)</f>
        <v/>
      </c>
      <c r="T151" s="10">
        <f>IF(A151="","",MAX(L151-M151,M151-L151)*K151)</f>
        <v/>
      </c>
      <c r="U151" s="11">
        <f>IF(A151="","",IFERROR(S151/T151,0))</f>
        <v/>
      </c>
      <c r="V151" s="12">
        <f>IF(A151="","",IF(S151&gt;0,"Gagnant",IF(S151&lt;0,"Perdant","Égalité")))</f>
        <v/>
      </c>
      <c r="W151" s="2" t="n"/>
      <c r="X151" s="4" t="n"/>
    </row>
    <row r="152">
      <c r="A152" s="2" t="n"/>
      <c r="B152" s="3" t="n"/>
      <c r="C152" s="3" t="n"/>
      <c r="D152" s="4" t="n"/>
      <c r="E152" s="4" t="n"/>
      <c r="F152" s="4" t="n"/>
      <c r="G152" s="4" t="n"/>
      <c r="H152" s="2" t="n"/>
      <c r="I152" s="4" t="n"/>
      <c r="J152" s="2" t="n"/>
      <c r="K152" s="5" t="n"/>
      <c r="L152" s="6" t="n"/>
      <c r="M152" s="6" t="n"/>
      <c r="N152" s="6" t="n"/>
      <c r="O152" s="6" t="n"/>
      <c r="P152" s="7">
        <f>IF(A152="","",K152*L152)</f>
        <v/>
      </c>
      <c r="Q152" s="7">
        <f>IF(A152="","",IF(H152="Achat",(O152-L152)*K152,IF(H152="Vente",(L152-O152)*K152,0)))</f>
        <v/>
      </c>
      <c r="R152" s="7">
        <f>IF(A152="","",IFERROR(P152*VLOOKUP(F152,'Référentiels'!$A$2:$C$6,3,FALSE),0))</f>
        <v/>
      </c>
      <c r="S152" s="7">
        <f>IF(A152="","",Q152-R152)</f>
        <v/>
      </c>
      <c r="T152" s="7">
        <f>IF(A152="","",MAX(L152-M152,M152-L152)*K152)</f>
        <v/>
      </c>
      <c r="U152" s="8">
        <f>IF(A152="","",IFERROR(S152/T152,0))</f>
        <v/>
      </c>
      <c r="V152" s="9">
        <f>IF(A152="","",IF(S152&gt;0,"Gagnant",IF(S152&lt;0,"Perdant","Égalité")))</f>
        <v/>
      </c>
      <c r="W152" s="2" t="n"/>
      <c r="X152" s="4" t="n"/>
    </row>
    <row r="153">
      <c r="A153" s="2" t="n"/>
      <c r="B153" s="3" t="n"/>
      <c r="C153" s="3" t="n"/>
      <c r="D153" s="4" t="n"/>
      <c r="E153" s="4" t="n"/>
      <c r="F153" s="4" t="n"/>
      <c r="G153" s="4" t="n"/>
      <c r="H153" s="2" t="n"/>
      <c r="I153" s="4" t="n"/>
      <c r="J153" s="2" t="n"/>
      <c r="K153" s="5" t="n"/>
      <c r="L153" s="6" t="n"/>
      <c r="M153" s="6" t="n"/>
      <c r="N153" s="6" t="n"/>
      <c r="O153" s="6" t="n"/>
      <c r="P153" s="10">
        <f>IF(A153="","",K153*L153)</f>
        <v/>
      </c>
      <c r="Q153" s="10">
        <f>IF(A153="","",IF(H153="Achat",(O153-L153)*K153,IF(H153="Vente",(L153-O153)*K153,0)))</f>
        <v/>
      </c>
      <c r="R153" s="10">
        <f>IF(A153="","",IFERROR(P153*VLOOKUP(F153,'Référentiels'!$A$2:$C$6,3,FALSE),0))</f>
        <v/>
      </c>
      <c r="S153" s="10">
        <f>IF(A153="","",Q153-R153)</f>
        <v/>
      </c>
      <c r="T153" s="10">
        <f>IF(A153="","",MAX(L153-M153,M153-L153)*K153)</f>
        <v/>
      </c>
      <c r="U153" s="11">
        <f>IF(A153="","",IFERROR(S153/T153,0))</f>
        <v/>
      </c>
      <c r="V153" s="12">
        <f>IF(A153="","",IF(S153&gt;0,"Gagnant",IF(S153&lt;0,"Perdant","Égalité")))</f>
        <v/>
      </c>
      <c r="W153" s="2" t="n"/>
      <c r="X153" s="4" t="n"/>
    </row>
    <row r="154">
      <c r="A154" s="2" t="n"/>
      <c r="B154" s="3" t="n"/>
      <c r="C154" s="3" t="n"/>
      <c r="D154" s="4" t="n"/>
      <c r="E154" s="4" t="n"/>
      <c r="F154" s="4" t="n"/>
      <c r="G154" s="4" t="n"/>
      <c r="H154" s="2" t="n"/>
      <c r="I154" s="4" t="n"/>
      <c r="J154" s="2" t="n"/>
      <c r="K154" s="5" t="n"/>
      <c r="L154" s="6" t="n"/>
      <c r="M154" s="6" t="n"/>
      <c r="N154" s="6" t="n"/>
      <c r="O154" s="6" t="n"/>
      <c r="P154" s="7">
        <f>IF(A154="","",K154*L154)</f>
        <v/>
      </c>
      <c r="Q154" s="7">
        <f>IF(A154="","",IF(H154="Achat",(O154-L154)*K154,IF(H154="Vente",(L154-O154)*K154,0)))</f>
        <v/>
      </c>
      <c r="R154" s="7">
        <f>IF(A154="","",IFERROR(P154*VLOOKUP(F154,'Référentiels'!$A$2:$C$6,3,FALSE),0))</f>
        <v/>
      </c>
      <c r="S154" s="7">
        <f>IF(A154="","",Q154-R154)</f>
        <v/>
      </c>
      <c r="T154" s="7">
        <f>IF(A154="","",MAX(L154-M154,M154-L154)*K154)</f>
        <v/>
      </c>
      <c r="U154" s="8">
        <f>IF(A154="","",IFERROR(S154/T154,0))</f>
        <v/>
      </c>
      <c r="V154" s="9">
        <f>IF(A154="","",IF(S154&gt;0,"Gagnant",IF(S154&lt;0,"Perdant","Égalité")))</f>
        <v/>
      </c>
      <c r="W154" s="2" t="n"/>
      <c r="X154" s="4" t="n"/>
    </row>
    <row r="155">
      <c r="A155" s="2" t="n"/>
      <c r="B155" s="3" t="n"/>
      <c r="C155" s="3" t="n"/>
      <c r="D155" s="4" t="n"/>
      <c r="E155" s="4" t="n"/>
      <c r="F155" s="4" t="n"/>
      <c r="G155" s="4" t="n"/>
      <c r="H155" s="2" t="n"/>
      <c r="I155" s="4" t="n"/>
      <c r="J155" s="2" t="n"/>
      <c r="K155" s="5" t="n"/>
      <c r="L155" s="6" t="n"/>
      <c r="M155" s="6" t="n"/>
      <c r="N155" s="6" t="n"/>
      <c r="O155" s="6" t="n"/>
      <c r="P155" s="10">
        <f>IF(A155="","",K155*L155)</f>
        <v/>
      </c>
      <c r="Q155" s="10">
        <f>IF(A155="","",IF(H155="Achat",(O155-L155)*K155,IF(H155="Vente",(L155-O155)*K155,0)))</f>
        <v/>
      </c>
      <c r="R155" s="10">
        <f>IF(A155="","",IFERROR(P155*VLOOKUP(F155,'Référentiels'!$A$2:$C$6,3,FALSE),0))</f>
        <v/>
      </c>
      <c r="S155" s="10">
        <f>IF(A155="","",Q155-R155)</f>
        <v/>
      </c>
      <c r="T155" s="10">
        <f>IF(A155="","",MAX(L155-M155,M155-L155)*K155)</f>
        <v/>
      </c>
      <c r="U155" s="11">
        <f>IF(A155="","",IFERROR(S155/T155,0))</f>
        <v/>
      </c>
      <c r="V155" s="12">
        <f>IF(A155="","",IF(S155&gt;0,"Gagnant",IF(S155&lt;0,"Perdant","Égalité")))</f>
        <v/>
      </c>
      <c r="W155" s="2" t="n"/>
      <c r="X155" s="4" t="n"/>
    </row>
    <row r="156">
      <c r="A156" s="2" t="n"/>
      <c r="B156" s="3" t="n"/>
      <c r="C156" s="3" t="n"/>
      <c r="D156" s="4" t="n"/>
      <c r="E156" s="4" t="n"/>
      <c r="F156" s="4" t="n"/>
      <c r="G156" s="4" t="n"/>
      <c r="H156" s="2" t="n"/>
      <c r="I156" s="4" t="n"/>
      <c r="J156" s="2" t="n"/>
      <c r="K156" s="5" t="n"/>
      <c r="L156" s="6" t="n"/>
      <c r="M156" s="6" t="n"/>
      <c r="N156" s="6" t="n"/>
      <c r="O156" s="6" t="n"/>
      <c r="P156" s="7">
        <f>IF(A156="","",K156*L156)</f>
        <v/>
      </c>
      <c r="Q156" s="7">
        <f>IF(A156="","",IF(H156="Achat",(O156-L156)*K156,IF(H156="Vente",(L156-O156)*K156,0)))</f>
        <v/>
      </c>
      <c r="R156" s="7">
        <f>IF(A156="","",IFERROR(P156*VLOOKUP(F156,'Référentiels'!$A$2:$C$6,3,FALSE),0))</f>
        <v/>
      </c>
      <c r="S156" s="7">
        <f>IF(A156="","",Q156-R156)</f>
        <v/>
      </c>
      <c r="T156" s="7">
        <f>IF(A156="","",MAX(L156-M156,M156-L156)*K156)</f>
        <v/>
      </c>
      <c r="U156" s="8">
        <f>IF(A156="","",IFERROR(S156/T156,0))</f>
        <v/>
      </c>
      <c r="V156" s="9">
        <f>IF(A156="","",IF(S156&gt;0,"Gagnant",IF(S156&lt;0,"Perdant","Égalité")))</f>
        <v/>
      </c>
      <c r="W156" s="2" t="n"/>
      <c r="X156" s="4" t="n"/>
    </row>
    <row r="157">
      <c r="A157" s="2" t="n"/>
      <c r="B157" s="3" t="n"/>
      <c r="C157" s="3" t="n"/>
      <c r="D157" s="4" t="n"/>
      <c r="E157" s="4" t="n"/>
      <c r="F157" s="4" t="n"/>
      <c r="G157" s="4" t="n"/>
      <c r="H157" s="2" t="n"/>
      <c r="I157" s="4" t="n"/>
      <c r="J157" s="2" t="n"/>
      <c r="K157" s="5" t="n"/>
      <c r="L157" s="6" t="n"/>
      <c r="M157" s="6" t="n"/>
      <c r="N157" s="6" t="n"/>
      <c r="O157" s="6" t="n"/>
      <c r="P157" s="10">
        <f>IF(A157="","",K157*L157)</f>
        <v/>
      </c>
      <c r="Q157" s="10">
        <f>IF(A157="","",IF(H157="Achat",(O157-L157)*K157,IF(H157="Vente",(L157-O157)*K157,0)))</f>
        <v/>
      </c>
      <c r="R157" s="10">
        <f>IF(A157="","",IFERROR(P157*VLOOKUP(F157,'Référentiels'!$A$2:$C$6,3,FALSE),0))</f>
        <v/>
      </c>
      <c r="S157" s="10">
        <f>IF(A157="","",Q157-R157)</f>
        <v/>
      </c>
      <c r="T157" s="10">
        <f>IF(A157="","",MAX(L157-M157,M157-L157)*K157)</f>
        <v/>
      </c>
      <c r="U157" s="11">
        <f>IF(A157="","",IFERROR(S157/T157,0))</f>
        <v/>
      </c>
      <c r="V157" s="12">
        <f>IF(A157="","",IF(S157&gt;0,"Gagnant",IF(S157&lt;0,"Perdant","Égalité")))</f>
        <v/>
      </c>
      <c r="W157" s="2" t="n"/>
      <c r="X157" s="4" t="n"/>
    </row>
    <row r="158">
      <c r="A158" s="2" t="n"/>
      <c r="B158" s="3" t="n"/>
      <c r="C158" s="3" t="n"/>
      <c r="D158" s="4" t="n"/>
      <c r="E158" s="4" t="n"/>
      <c r="F158" s="4" t="n"/>
      <c r="G158" s="4" t="n"/>
      <c r="H158" s="2" t="n"/>
      <c r="I158" s="4" t="n"/>
      <c r="J158" s="2" t="n"/>
      <c r="K158" s="5" t="n"/>
      <c r="L158" s="6" t="n"/>
      <c r="M158" s="6" t="n"/>
      <c r="N158" s="6" t="n"/>
      <c r="O158" s="6" t="n"/>
      <c r="P158" s="7">
        <f>IF(A158="","",K158*L158)</f>
        <v/>
      </c>
      <c r="Q158" s="7">
        <f>IF(A158="","",IF(H158="Achat",(O158-L158)*K158,IF(H158="Vente",(L158-O158)*K158,0)))</f>
        <v/>
      </c>
      <c r="R158" s="7">
        <f>IF(A158="","",IFERROR(P158*VLOOKUP(F158,'Référentiels'!$A$2:$C$6,3,FALSE),0))</f>
        <v/>
      </c>
      <c r="S158" s="7">
        <f>IF(A158="","",Q158-R158)</f>
        <v/>
      </c>
      <c r="T158" s="7">
        <f>IF(A158="","",MAX(L158-M158,M158-L158)*K158)</f>
        <v/>
      </c>
      <c r="U158" s="8">
        <f>IF(A158="","",IFERROR(S158/T158,0))</f>
        <v/>
      </c>
      <c r="V158" s="9">
        <f>IF(A158="","",IF(S158&gt;0,"Gagnant",IF(S158&lt;0,"Perdant","Égalité")))</f>
        <v/>
      </c>
      <c r="W158" s="2" t="n"/>
      <c r="X158" s="4" t="n"/>
    </row>
    <row r="159">
      <c r="A159" s="2" t="n"/>
      <c r="B159" s="3" t="n"/>
      <c r="C159" s="3" t="n"/>
      <c r="D159" s="4" t="n"/>
      <c r="E159" s="4" t="n"/>
      <c r="F159" s="4" t="n"/>
      <c r="G159" s="4" t="n"/>
      <c r="H159" s="2" t="n"/>
      <c r="I159" s="4" t="n"/>
      <c r="J159" s="2" t="n"/>
      <c r="K159" s="5" t="n"/>
      <c r="L159" s="6" t="n"/>
      <c r="M159" s="6" t="n"/>
      <c r="N159" s="6" t="n"/>
      <c r="O159" s="6" t="n"/>
      <c r="P159" s="10">
        <f>IF(A159="","",K159*L159)</f>
        <v/>
      </c>
      <c r="Q159" s="10">
        <f>IF(A159="","",IF(H159="Achat",(O159-L159)*K159,IF(H159="Vente",(L159-O159)*K159,0)))</f>
        <v/>
      </c>
      <c r="R159" s="10">
        <f>IF(A159="","",IFERROR(P159*VLOOKUP(F159,'Référentiels'!$A$2:$C$6,3,FALSE),0))</f>
        <v/>
      </c>
      <c r="S159" s="10">
        <f>IF(A159="","",Q159-R159)</f>
        <v/>
      </c>
      <c r="T159" s="10">
        <f>IF(A159="","",MAX(L159-M159,M159-L159)*K159)</f>
        <v/>
      </c>
      <c r="U159" s="11">
        <f>IF(A159="","",IFERROR(S159/T159,0))</f>
        <v/>
      </c>
      <c r="V159" s="12">
        <f>IF(A159="","",IF(S159&gt;0,"Gagnant",IF(S159&lt;0,"Perdant","Égalité")))</f>
        <v/>
      </c>
      <c r="W159" s="2" t="n"/>
      <c r="X159" s="4" t="n"/>
    </row>
    <row r="160">
      <c r="A160" s="2" t="n"/>
      <c r="B160" s="3" t="n"/>
      <c r="C160" s="3" t="n"/>
      <c r="D160" s="4" t="n"/>
      <c r="E160" s="4" t="n"/>
      <c r="F160" s="4" t="n"/>
      <c r="G160" s="4" t="n"/>
      <c r="H160" s="2" t="n"/>
      <c r="I160" s="4" t="n"/>
      <c r="J160" s="2" t="n"/>
      <c r="K160" s="5" t="n"/>
      <c r="L160" s="6" t="n"/>
      <c r="M160" s="6" t="n"/>
      <c r="N160" s="6" t="n"/>
      <c r="O160" s="6" t="n"/>
      <c r="P160" s="7">
        <f>IF(A160="","",K160*L160)</f>
        <v/>
      </c>
      <c r="Q160" s="7">
        <f>IF(A160="","",IF(H160="Achat",(O160-L160)*K160,IF(H160="Vente",(L160-O160)*K160,0)))</f>
        <v/>
      </c>
      <c r="R160" s="7">
        <f>IF(A160="","",IFERROR(P160*VLOOKUP(F160,'Référentiels'!$A$2:$C$6,3,FALSE),0))</f>
        <v/>
      </c>
      <c r="S160" s="7">
        <f>IF(A160="","",Q160-R160)</f>
        <v/>
      </c>
      <c r="T160" s="7">
        <f>IF(A160="","",MAX(L160-M160,M160-L160)*K160)</f>
        <v/>
      </c>
      <c r="U160" s="8">
        <f>IF(A160="","",IFERROR(S160/T160,0))</f>
        <v/>
      </c>
      <c r="V160" s="9">
        <f>IF(A160="","",IF(S160&gt;0,"Gagnant",IF(S160&lt;0,"Perdant","Égalité")))</f>
        <v/>
      </c>
      <c r="W160" s="2" t="n"/>
      <c r="X160" s="4" t="n"/>
    </row>
    <row r="161">
      <c r="A161" s="2" t="n"/>
      <c r="B161" s="3" t="n"/>
      <c r="C161" s="3" t="n"/>
      <c r="D161" s="4" t="n"/>
      <c r="E161" s="4" t="n"/>
      <c r="F161" s="4" t="n"/>
      <c r="G161" s="4" t="n"/>
      <c r="H161" s="2" t="n"/>
      <c r="I161" s="4" t="n"/>
      <c r="J161" s="2" t="n"/>
      <c r="K161" s="5" t="n"/>
      <c r="L161" s="6" t="n"/>
      <c r="M161" s="6" t="n"/>
      <c r="N161" s="6" t="n"/>
      <c r="O161" s="6" t="n"/>
      <c r="P161" s="10">
        <f>IF(A161="","",K161*L161)</f>
        <v/>
      </c>
      <c r="Q161" s="10">
        <f>IF(A161="","",IF(H161="Achat",(O161-L161)*K161,IF(H161="Vente",(L161-O161)*K161,0)))</f>
        <v/>
      </c>
      <c r="R161" s="10">
        <f>IF(A161="","",IFERROR(P161*VLOOKUP(F161,'Référentiels'!$A$2:$C$6,3,FALSE),0))</f>
        <v/>
      </c>
      <c r="S161" s="10">
        <f>IF(A161="","",Q161-R161)</f>
        <v/>
      </c>
      <c r="T161" s="10">
        <f>IF(A161="","",MAX(L161-M161,M161-L161)*K161)</f>
        <v/>
      </c>
      <c r="U161" s="11">
        <f>IF(A161="","",IFERROR(S161/T161,0))</f>
        <v/>
      </c>
      <c r="V161" s="12">
        <f>IF(A161="","",IF(S161&gt;0,"Gagnant",IF(S161&lt;0,"Perdant","Égalité")))</f>
        <v/>
      </c>
      <c r="W161" s="2" t="n"/>
      <c r="X161" s="4" t="n"/>
    </row>
    <row r="162">
      <c r="A162" s="2" t="n"/>
      <c r="B162" s="3" t="n"/>
      <c r="C162" s="3" t="n"/>
      <c r="D162" s="4" t="n"/>
      <c r="E162" s="4" t="n"/>
      <c r="F162" s="4" t="n"/>
      <c r="G162" s="4" t="n"/>
      <c r="H162" s="2" t="n"/>
      <c r="I162" s="4" t="n"/>
      <c r="J162" s="2" t="n"/>
      <c r="K162" s="5" t="n"/>
      <c r="L162" s="6" t="n"/>
      <c r="M162" s="6" t="n"/>
      <c r="N162" s="6" t="n"/>
      <c r="O162" s="6" t="n"/>
      <c r="P162" s="7">
        <f>IF(A162="","",K162*L162)</f>
        <v/>
      </c>
      <c r="Q162" s="7">
        <f>IF(A162="","",IF(H162="Achat",(O162-L162)*K162,IF(H162="Vente",(L162-O162)*K162,0)))</f>
        <v/>
      </c>
      <c r="R162" s="7">
        <f>IF(A162="","",IFERROR(P162*VLOOKUP(F162,'Référentiels'!$A$2:$C$6,3,FALSE),0))</f>
        <v/>
      </c>
      <c r="S162" s="7">
        <f>IF(A162="","",Q162-R162)</f>
        <v/>
      </c>
      <c r="T162" s="7">
        <f>IF(A162="","",MAX(L162-M162,M162-L162)*K162)</f>
        <v/>
      </c>
      <c r="U162" s="8">
        <f>IF(A162="","",IFERROR(S162/T162,0))</f>
        <v/>
      </c>
      <c r="V162" s="9">
        <f>IF(A162="","",IF(S162&gt;0,"Gagnant",IF(S162&lt;0,"Perdant","Égalité")))</f>
        <v/>
      </c>
      <c r="W162" s="2" t="n"/>
      <c r="X162" s="4" t="n"/>
    </row>
    <row r="163">
      <c r="A163" s="2" t="n"/>
      <c r="B163" s="3" t="n"/>
      <c r="C163" s="3" t="n"/>
      <c r="D163" s="4" t="n"/>
      <c r="E163" s="4" t="n"/>
      <c r="F163" s="4" t="n"/>
      <c r="G163" s="4" t="n"/>
      <c r="H163" s="2" t="n"/>
      <c r="I163" s="4" t="n"/>
      <c r="J163" s="2" t="n"/>
      <c r="K163" s="5" t="n"/>
      <c r="L163" s="6" t="n"/>
      <c r="M163" s="6" t="n"/>
      <c r="N163" s="6" t="n"/>
      <c r="O163" s="6" t="n"/>
      <c r="P163" s="10">
        <f>IF(A163="","",K163*L163)</f>
        <v/>
      </c>
      <c r="Q163" s="10">
        <f>IF(A163="","",IF(H163="Achat",(O163-L163)*K163,IF(H163="Vente",(L163-O163)*K163,0)))</f>
        <v/>
      </c>
      <c r="R163" s="10">
        <f>IF(A163="","",IFERROR(P163*VLOOKUP(F163,'Référentiels'!$A$2:$C$6,3,FALSE),0))</f>
        <v/>
      </c>
      <c r="S163" s="10">
        <f>IF(A163="","",Q163-R163)</f>
        <v/>
      </c>
      <c r="T163" s="10">
        <f>IF(A163="","",MAX(L163-M163,M163-L163)*K163)</f>
        <v/>
      </c>
      <c r="U163" s="11">
        <f>IF(A163="","",IFERROR(S163/T163,0))</f>
        <v/>
      </c>
      <c r="V163" s="12">
        <f>IF(A163="","",IF(S163&gt;0,"Gagnant",IF(S163&lt;0,"Perdant","Égalité")))</f>
        <v/>
      </c>
      <c r="W163" s="2" t="n"/>
      <c r="X163" s="4" t="n"/>
    </row>
    <row r="164">
      <c r="A164" s="2" t="n"/>
      <c r="B164" s="3" t="n"/>
      <c r="C164" s="3" t="n"/>
      <c r="D164" s="4" t="n"/>
      <c r="E164" s="4" t="n"/>
      <c r="F164" s="4" t="n"/>
      <c r="G164" s="4" t="n"/>
      <c r="H164" s="2" t="n"/>
      <c r="I164" s="4" t="n"/>
      <c r="J164" s="2" t="n"/>
      <c r="K164" s="5" t="n"/>
      <c r="L164" s="6" t="n"/>
      <c r="M164" s="6" t="n"/>
      <c r="N164" s="6" t="n"/>
      <c r="O164" s="6" t="n"/>
      <c r="P164" s="7">
        <f>IF(A164="","",K164*L164)</f>
        <v/>
      </c>
      <c r="Q164" s="7">
        <f>IF(A164="","",IF(H164="Achat",(O164-L164)*K164,IF(H164="Vente",(L164-O164)*K164,0)))</f>
        <v/>
      </c>
      <c r="R164" s="7">
        <f>IF(A164="","",IFERROR(P164*VLOOKUP(F164,'Référentiels'!$A$2:$C$6,3,FALSE),0))</f>
        <v/>
      </c>
      <c r="S164" s="7">
        <f>IF(A164="","",Q164-R164)</f>
        <v/>
      </c>
      <c r="T164" s="7">
        <f>IF(A164="","",MAX(L164-M164,M164-L164)*K164)</f>
        <v/>
      </c>
      <c r="U164" s="8">
        <f>IF(A164="","",IFERROR(S164/T164,0))</f>
        <v/>
      </c>
      <c r="V164" s="9">
        <f>IF(A164="","",IF(S164&gt;0,"Gagnant",IF(S164&lt;0,"Perdant","Égalité")))</f>
        <v/>
      </c>
      <c r="W164" s="2" t="n"/>
      <c r="X164" s="4" t="n"/>
    </row>
    <row r="165">
      <c r="A165" s="2" t="n"/>
      <c r="B165" s="3" t="n"/>
      <c r="C165" s="3" t="n"/>
      <c r="D165" s="4" t="n"/>
      <c r="E165" s="4" t="n"/>
      <c r="F165" s="4" t="n"/>
      <c r="G165" s="4" t="n"/>
      <c r="H165" s="2" t="n"/>
      <c r="I165" s="4" t="n"/>
      <c r="J165" s="2" t="n"/>
      <c r="K165" s="5" t="n"/>
      <c r="L165" s="6" t="n"/>
      <c r="M165" s="6" t="n"/>
      <c r="N165" s="6" t="n"/>
      <c r="O165" s="6" t="n"/>
      <c r="P165" s="10">
        <f>IF(A165="","",K165*L165)</f>
        <v/>
      </c>
      <c r="Q165" s="10">
        <f>IF(A165="","",IF(H165="Achat",(O165-L165)*K165,IF(H165="Vente",(L165-O165)*K165,0)))</f>
        <v/>
      </c>
      <c r="R165" s="10">
        <f>IF(A165="","",IFERROR(P165*VLOOKUP(F165,'Référentiels'!$A$2:$C$6,3,FALSE),0))</f>
        <v/>
      </c>
      <c r="S165" s="10">
        <f>IF(A165="","",Q165-R165)</f>
        <v/>
      </c>
      <c r="T165" s="10">
        <f>IF(A165="","",MAX(L165-M165,M165-L165)*K165)</f>
        <v/>
      </c>
      <c r="U165" s="11">
        <f>IF(A165="","",IFERROR(S165/T165,0))</f>
        <v/>
      </c>
      <c r="V165" s="12">
        <f>IF(A165="","",IF(S165&gt;0,"Gagnant",IF(S165&lt;0,"Perdant","Égalité")))</f>
        <v/>
      </c>
      <c r="W165" s="2" t="n"/>
      <c r="X165" s="4" t="n"/>
    </row>
    <row r="166">
      <c r="A166" s="2" t="n"/>
      <c r="B166" s="3" t="n"/>
      <c r="C166" s="3" t="n"/>
      <c r="D166" s="4" t="n"/>
      <c r="E166" s="4" t="n"/>
      <c r="F166" s="4" t="n"/>
      <c r="G166" s="4" t="n"/>
      <c r="H166" s="2" t="n"/>
      <c r="I166" s="4" t="n"/>
      <c r="J166" s="2" t="n"/>
      <c r="K166" s="5" t="n"/>
      <c r="L166" s="6" t="n"/>
      <c r="M166" s="6" t="n"/>
      <c r="N166" s="6" t="n"/>
      <c r="O166" s="6" t="n"/>
      <c r="P166" s="7">
        <f>IF(A166="","",K166*L166)</f>
        <v/>
      </c>
      <c r="Q166" s="7">
        <f>IF(A166="","",IF(H166="Achat",(O166-L166)*K166,IF(H166="Vente",(L166-O166)*K166,0)))</f>
        <v/>
      </c>
      <c r="R166" s="7">
        <f>IF(A166="","",IFERROR(P166*VLOOKUP(F166,'Référentiels'!$A$2:$C$6,3,FALSE),0))</f>
        <v/>
      </c>
      <c r="S166" s="7">
        <f>IF(A166="","",Q166-R166)</f>
        <v/>
      </c>
      <c r="T166" s="7">
        <f>IF(A166="","",MAX(L166-M166,M166-L166)*K166)</f>
        <v/>
      </c>
      <c r="U166" s="8">
        <f>IF(A166="","",IFERROR(S166/T166,0))</f>
        <v/>
      </c>
      <c r="V166" s="9">
        <f>IF(A166="","",IF(S166&gt;0,"Gagnant",IF(S166&lt;0,"Perdant","Égalité")))</f>
        <v/>
      </c>
      <c r="W166" s="2" t="n"/>
      <c r="X166" s="4" t="n"/>
    </row>
    <row r="167">
      <c r="A167" s="2" t="n"/>
      <c r="B167" s="3" t="n"/>
      <c r="C167" s="3" t="n"/>
      <c r="D167" s="4" t="n"/>
      <c r="E167" s="4" t="n"/>
      <c r="F167" s="4" t="n"/>
      <c r="G167" s="4" t="n"/>
      <c r="H167" s="2" t="n"/>
      <c r="I167" s="4" t="n"/>
      <c r="J167" s="2" t="n"/>
      <c r="K167" s="5" t="n"/>
      <c r="L167" s="6" t="n"/>
      <c r="M167" s="6" t="n"/>
      <c r="N167" s="6" t="n"/>
      <c r="O167" s="6" t="n"/>
      <c r="P167" s="10">
        <f>IF(A167="","",K167*L167)</f>
        <v/>
      </c>
      <c r="Q167" s="10">
        <f>IF(A167="","",IF(H167="Achat",(O167-L167)*K167,IF(H167="Vente",(L167-O167)*K167,0)))</f>
        <v/>
      </c>
      <c r="R167" s="10">
        <f>IF(A167="","",IFERROR(P167*VLOOKUP(F167,'Référentiels'!$A$2:$C$6,3,FALSE),0))</f>
        <v/>
      </c>
      <c r="S167" s="10">
        <f>IF(A167="","",Q167-R167)</f>
        <v/>
      </c>
      <c r="T167" s="10">
        <f>IF(A167="","",MAX(L167-M167,M167-L167)*K167)</f>
        <v/>
      </c>
      <c r="U167" s="11">
        <f>IF(A167="","",IFERROR(S167/T167,0))</f>
        <v/>
      </c>
      <c r="V167" s="12">
        <f>IF(A167="","",IF(S167&gt;0,"Gagnant",IF(S167&lt;0,"Perdant","Égalité")))</f>
        <v/>
      </c>
      <c r="W167" s="2" t="n"/>
      <c r="X167" s="4" t="n"/>
    </row>
    <row r="168">
      <c r="A168" s="2" t="n"/>
      <c r="B168" s="3" t="n"/>
      <c r="C168" s="3" t="n"/>
      <c r="D168" s="4" t="n"/>
      <c r="E168" s="4" t="n"/>
      <c r="F168" s="4" t="n"/>
      <c r="G168" s="4" t="n"/>
      <c r="H168" s="2" t="n"/>
      <c r="I168" s="4" t="n"/>
      <c r="J168" s="2" t="n"/>
      <c r="K168" s="5" t="n"/>
      <c r="L168" s="6" t="n"/>
      <c r="M168" s="6" t="n"/>
      <c r="N168" s="6" t="n"/>
      <c r="O168" s="6" t="n"/>
      <c r="P168" s="7">
        <f>IF(A168="","",K168*L168)</f>
        <v/>
      </c>
      <c r="Q168" s="7">
        <f>IF(A168="","",IF(H168="Achat",(O168-L168)*K168,IF(H168="Vente",(L168-O168)*K168,0)))</f>
        <v/>
      </c>
      <c r="R168" s="7">
        <f>IF(A168="","",IFERROR(P168*VLOOKUP(F168,'Référentiels'!$A$2:$C$6,3,FALSE),0))</f>
        <v/>
      </c>
      <c r="S168" s="7">
        <f>IF(A168="","",Q168-R168)</f>
        <v/>
      </c>
      <c r="T168" s="7">
        <f>IF(A168="","",MAX(L168-M168,M168-L168)*K168)</f>
        <v/>
      </c>
      <c r="U168" s="8">
        <f>IF(A168="","",IFERROR(S168/T168,0))</f>
        <v/>
      </c>
      <c r="V168" s="9">
        <f>IF(A168="","",IF(S168&gt;0,"Gagnant",IF(S168&lt;0,"Perdant","Égalité")))</f>
        <v/>
      </c>
      <c r="W168" s="2" t="n"/>
      <c r="X168" s="4" t="n"/>
    </row>
    <row r="169">
      <c r="A169" s="2" t="n"/>
      <c r="B169" s="3" t="n"/>
      <c r="C169" s="3" t="n"/>
      <c r="D169" s="4" t="n"/>
      <c r="E169" s="4" t="n"/>
      <c r="F169" s="4" t="n"/>
      <c r="G169" s="4" t="n"/>
      <c r="H169" s="2" t="n"/>
      <c r="I169" s="4" t="n"/>
      <c r="J169" s="2" t="n"/>
      <c r="K169" s="5" t="n"/>
      <c r="L169" s="6" t="n"/>
      <c r="M169" s="6" t="n"/>
      <c r="N169" s="6" t="n"/>
      <c r="O169" s="6" t="n"/>
      <c r="P169" s="10">
        <f>IF(A169="","",K169*L169)</f>
        <v/>
      </c>
      <c r="Q169" s="10">
        <f>IF(A169="","",IF(H169="Achat",(O169-L169)*K169,IF(H169="Vente",(L169-O169)*K169,0)))</f>
        <v/>
      </c>
      <c r="R169" s="10">
        <f>IF(A169="","",IFERROR(P169*VLOOKUP(F169,'Référentiels'!$A$2:$C$6,3,FALSE),0))</f>
        <v/>
      </c>
      <c r="S169" s="10">
        <f>IF(A169="","",Q169-R169)</f>
        <v/>
      </c>
      <c r="T169" s="10">
        <f>IF(A169="","",MAX(L169-M169,M169-L169)*K169)</f>
        <v/>
      </c>
      <c r="U169" s="11">
        <f>IF(A169="","",IFERROR(S169/T169,0))</f>
        <v/>
      </c>
      <c r="V169" s="12">
        <f>IF(A169="","",IF(S169&gt;0,"Gagnant",IF(S169&lt;0,"Perdant","Égalité")))</f>
        <v/>
      </c>
      <c r="W169" s="2" t="n"/>
      <c r="X169" s="4" t="n"/>
    </row>
    <row r="170">
      <c r="A170" s="2" t="n"/>
      <c r="B170" s="3" t="n"/>
      <c r="C170" s="3" t="n"/>
      <c r="D170" s="4" t="n"/>
      <c r="E170" s="4" t="n"/>
      <c r="F170" s="4" t="n"/>
      <c r="G170" s="4" t="n"/>
      <c r="H170" s="2" t="n"/>
      <c r="I170" s="4" t="n"/>
      <c r="J170" s="2" t="n"/>
      <c r="K170" s="5" t="n"/>
      <c r="L170" s="6" t="n"/>
      <c r="M170" s="6" t="n"/>
      <c r="N170" s="6" t="n"/>
      <c r="O170" s="6" t="n"/>
      <c r="P170" s="7">
        <f>IF(A170="","",K170*L170)</f>
        <v/>
      </c>
      <c r="Q170" s="7">
        <f>IF(A170="","",IF(H170="Achat",(O170-L170)*K170,IF(H170="Vente",(L170-O170)*K170,0)))</f>
        <v/>
      </c>
      <c r="R170" s="7">
        <f>IF(A170="","",IFERROR(P170*VLOOKUP(F170,'Référentiels'!$A$2:$C$6,3,FALSE),0))</f>
        <v/>
      </c>
      <c r="S170" s="7">
        <f>IF(A170="","",Q170-R170)</f>
        <v/>
      </c>
      <c r="T170" s="7">
        <f>IF(A170="","",MAX(L170-M170,M170-L170)*K170)</f>
        <v/>
      </c>
      <c r="U170" s="8">
        <f>IF(A170="","",IFERROR(S170/T170,0))</f>
        <v/>
      </c>
      <c r="V170" s="9">
        <f>IF(A170="","",IF(S170&gt;0,"Gagnant",IF(S170&lt;0,"Perdant","Égalité")))</f>
        <v/>
      </c>
      <c r="W170" s="2" t="n"/>
      <c r="X170" s="4" t="n"/>
    </row>
    <row r="171">
      <c r="A171" s="2" t="n"/>
      <c r="B171" s="3" t="n"/>
      <c r="C171" s="3" t="n"/>
      <c r="D171" s="4" t="n"/>
      <c r="E171" s="4" t="n"/>
      <c r="F171" s="4" t="n"/>
      <c r="G171" s="4" t="n"/>
      <c r="H171" s="2" t="n"/>
      <c r="I171" s="4" t="n"/>
      <c r="J171" s="2" t="n"/>
      <c r="K171" s="5" t="n"/>
      <c r="L171" s="6" t="n"/>
      <c r="M171" s="6" t="n"/>
      <c r="N171" s="6" t="n"/>
      <c r="O171" s="6" t="n"/>
      <c r="P171" s="10">
        <f>IF(A171="","",K171*L171)</f>
        <v/>
      </c>
      <c r="Q171" s="10">
        <f>IF(A171="","",IF(H171="Achat",(O171-L171)*K171,IF(H171="Vente",(L171-O171)*K171,0)))</f>
        <v/>
      </c>
      <c r="R171" s="10">
        <f>IF(A171="","",IFERROR(P171*VLOOKUP(F171,'Référentiels'!$A$2:$C$6,3,FALSE),0))</f>
        <v/>
      </c>
      <c r="S171" s="10">
        <f>IF(A171="","",Q171-R171)</f>
        <v/>
      </c>
      <c r="T171" s="10">
        <f>IF(A171="","",MAX(L171-M171,M171-L171)*K171)</f>
        <v/>
      </c>
      <c r="U171" s="11">
        <f>IF(A171="","",IFERROR(S171/T171,0))</f>
        <v/>
      </c>
      <c r="V171" s="12">
        <f>IF(A171="","",IF(S171&gt;0,"Gagnant",IF(S171&lt;0,"Perdant","Égalité")))</f>
        <v/>
      </c>
      <c r="W171" s="2" t="n"/>
      <c r="X171" s="4" t="n"/>
    </row>
    <row r="172">
      <c r="A172" s="2" t="n"/>
      <c r="B172" s="3" t="n"/>
      <c r="C172" s="3" t="n"/>
      <c r="D172" s="4" t="n"/>
      <c r="E172" s="4" t="n"/>
      <c r="F172" s="4" t="n"/>
      <c r="G172" s="4" t="n"/>
      <c r="H172" s="2" t="n"/>
      <c r="I172" s="4" t="n"/>
      <c r="J172" s="2" t="n"/>
      <c r="K172" s="5" t="n"/>
      <c r="L172" s="6" t="n"/>
      <c r="M172" s="6" t="n"/>
      <c r="N172" s="6" t="n"/>
      <c r="O172" s="6" t="n"/>
      <c r="P172" s="7">
        <f>IF(A172="","",K172*L172)</f>
        <v/>
      </c>
      <c r="Q172" s="7">
        <f>IF(A172="","",IF(H172="Achat",(O172-L172)*K172,IF(H172="Vente",(L172-O172)*K172,0)))</f>
        <v/>
      </c>
      <c r="R172" s="7">
        <f>IF(A172="","",IFERROR(P172*VLOOKUP(F172,'Référentiels'!$A$2:$C$6,3,FALSE),0))</f>
        <v/>
      </c>
      <c r="S172" s="7">
        <f>IF(A172="","",Q172-R172)</f>
        <v/>
      </c>
      <c r="T172" s="7">
        <f>IF(A172="","",MAX(L172-M172,M172-L172)*K172)</f>
        <v/>
      </c>
      <c r="U172" s="8">
        <f>IF(A172="","",IFERROR(S172/T172,0))</f>
        <v/>
      </c>
      <c r="V172" s="9">
        <f>IF(A172="","",IF(S172&gt;0,"Gagnant",IF(S172&lt;0,"Perdant","Égalité")))</f>
        <v/>
      </c>
      <c r="W172" s="2" t="n"/>
      <c r="X172" s="4" t="n"/>
    </row>
    <row r="173">
      <c r="A173" s="2" t="n"/>
      <c r="B173" s="3" t="n"/>
      <c r="C173" s="3" t="n"/>
      <c r="D173" s="4" t="n"/>
      <c r="E173" s="4" t="n"/>
      <c r="F173" s="4" t="n"/>
      <c r="G173" s="4" t="n"/>
      <c r="H173" s="2" t="n"/>
      <c r="I173" s="4" t="n"/>
      <c r="J173" s="2" t="n"/>
      <c r="K173" s="5" t="n"/>
      <c r="L173" s="6" t="n"/>
      <c r="M173" s="6" t="n"/>
      <c r="N173" s="6" t="n"/>
      <c r="O173" s="6" t="n"/>
      <c r="P173" s="10">
        <f>IF(A173="","",K173*L173)</f>
        <v/>
      </c>
      <c r="Q173" s="10">
        <f>IF(A173="","",IF(H173="Achat",(O173-L173)*K173,IF(H173="Vente",(L173-O173)*K173,0)))</f>
        <v/>
      </c>
      <c r="R173" s="10">
        <f>IF(A173="","",IFERROR(P173*VLOOKUP(F173,'Référentiels'!$A$2:$C$6,3,FALSE),0))</f>
        <v/>
      </c>
      <c r="S173" s="10">
        <f>IF(A173="","",Q173-R173)</f>
        <v/>
      </c>
      <c r="T173" s="10">
        <f>IF(A173="","",MAX(L173-M173,M173-L173)*K173)</f>
        <v/>
      </c>
      <c r="U173" s="11">
        <f>IF(A173="","",IFERROR(S173/T173,0))</f>
        <v/>
      </c>
      <c r="V173" s="12">
        <f>IF(A173="","",IF(S173&gt;0,"Gagnant",IF(S173&lt;0,"Perdant","Égalité")))</f>
        <v/>
      </c>
      <c r="W173" s="2" t="n"/>
      <c r="X173" s="4" t="n"/>
    </row>
    <row r="174">
      <c r="A174" s="2" t="n"/>
      <c r="B174" s="3" t="n"/>
      <c r="C174" s="3" t="n"/>
      <c r="D174" s="4" t="n"/>
      <c r="E174" s="4" t="n"/>
      <c r="F174" s="4" t="n"/>
      <c r="G174" s="4" t="n"/>
      <c r="H174" s="2" t="n"/>
      <c r="I174" s="4" t="n"/>
      <c r="J174" s="2" t="n"/>
      <c r="K174" s="5" t="n"/>
      <c r="L174" s="6" t="n"/>
      <c r="M174" s="6" t="n"/>
      <c r="N174" s="6" t="n"/>
      <c r="O174" s="6" t="n"/>
      <c r="P174" s="7">
        <f>IF(A174="","",K174*L174)</f>
        <v/>
      </c>
      <c r="Q174" s="7">
        <f>IF(A174="","",IF(H174="Achat",(O174-L174)*K174,IF(H174="Vente",(L174-O174)*K174,0)))</f>
        <v/>
      </c>
      <c r="R174" s="7">
        <f>IF(A174="","",IFERROR(P174*VLOOKUP(F174,'Référentiels'!$A$2:$C$6,3,FALSE),0))</f>
        <v/>
      </c>
      <c r="S174" s="7">
        <f>IF(A174="","",Q174-R174)</f>
        <v/>
      </c>
      <c r="T174" s="7">
        <f>IF(A174="","",MAX(L174-M174,M174-L174)*K174)</f>
        <v/>
      </c>
      <c r="U174" s="8">
        <f>IF(A174="","",IFERROR(S174/T174,0))</f>
        <v/>
      </c>
      <c r="V174" s="9">
        <f>IF(A174="","",IF(S174&gt;0,"Gagnant",IF(S174&lt;0,"Perdant","Égalité")))</f>
        <v/>
      </c>
      <c r="W174" s="2" t="n"/>
      <c r="X174" s="4" t="n"/>
    </row>
    <row r="175">
      <c r="A175" s="2" t="n"/>
      <c r="B175" s="3" t="n"/>
      <c r="C175" s="3" t="n"/>
      <c r="D175" s="4" t="n"/>
      <c r="E175" s="4" t="n"/>
      <c r="F175" s="4" t="n"/>
      <c r="G175" s="4" t="n"/>
      <c r="H175" s="2" t="n"/>
      <c r="I175" s="4" t="n"/>
      <c r="J175" s="2" t="n"/>
      <c r="K175" s="5" t="n"/>
      <c r="L175" s="6" t="n"/>
      <c r="M175" s="6" t="n"/>
      <c r="N175" s="6" t="n"/>
      <c r="O175" s="6" t="n"/>
      <c r="P175" s="10">
        <f>IF(A175="","",K175*L175)</f>
        <v/>
      </c>
      <c r="Q175" s="10">
        <f>IF(A175="","",IF(H175="Achat",(O175-L175)*K175,IF(H175="Vente",(L175-O175)*K175,0)))</f>
        <v/>
      </c>
      <c r="R175" s="10">
        <f>IF(A175="","",IFERROR(P175*VLOOKUP(F175,'Référentiels'!$A$2:$C$6,3,FALSE),0))</f>
        <v/>
      </c>
      <c r="S175" s="10">
        <f>IF(A175="","",Q175-R175)</f>
        <v/>
      </c>
      <c r="T175" s="10">
        <f>IF(A175="","",MAX(L175-M175,M175-L175)*K175)</f>
        <v/>
      </c>
      <c r="U175" s="11">
        <f>IF(A175="","",IFERROR(S175/T175,0))</f>
        <v/>
      </c>
      <c r="V175" s="12">
        <f>IF(A175="","",IF(S175&gt;0,"Gagnant",IF(S175&lt;0,"Perdant","Égalité")))</f>
        <v/>
      </c>
      <c r="W175" s="2" t="n"/>
      <c r="X175" s="4" t="n"/>
    </row>
    <row r="176">
      <c r="A176" s="2" t="n"/>
      <c r="B176" s="3" t="n"/>
      <c r="C176" s="3" t="n"/>
      <c r="D176" s="4" t="n"/>
      <c r="E176" s="4" t="n"/>
      <c r="F176" s="4" t="n"/>
      <c r="G176" s="4" t="n"/>
      <c r="H176" s="2" t="n"/>
      <c r="I176" s="4" t="n"/>
      <c r="J176" s="2" t="n"/>
      <c r="K176" s="5" t="n"/>
      <c r="L176" s="6" t="n"/>
      <c r="M176" s="6" t="n"/>
      <c r="N176" s="6" t="n"/>
      <c r="O176" s="6" t="n"/>
      <c r="P176" s="7">
        <f>IF(A176="","",K176*L176)</f>
        <v/>
      </c>
      <c r="Q176" s="7">
        <f>IF(A176="","",IF(H176="Achat",(O176-L176)*K176,IF(H176="Vente",(L176-O176)*K176,0)))</f>
        <v/>
      </c>
      <c r="R176" s="7">
        <f>IF(A176="","",IFERROR(P176*VLOOKUP(F176,'Référentiels'!$A$2:$C$6,3,FALSE),0))</f>
        <v/>
      </c>
      <c r="S176" s="7">
        <f>IF(A176="","",Q176-R176)</f>
        <v/>
      </c>
      <c r="T176" s="7">
        <f>IF(A176="","",MAX(L176-M176,M176-L176)*K176)</f>
        <v/>
      </c>
      <c r="U176" s="8">
        <f>IF(A176="","",IFERROR(S176/T176,0))</f>
        <v/>
      </c>
      <c r="V176" s="9">
        <f>IF(A176="","",IF(S176&gt;0,"Gagnant",IF(S176&lt;0,"Perdant","Égalité")))</f>
        <v/>
      </c>
      <c r="W176" s="2" t="n"/>
      <c r="X176" s="4" t="n"/>
    </row>
    <row r="177">
      <c r="A177" s="2" t="n"/>
      <c r="B177" s="3" t="n"/>
      <c r="C177" s="3" t="n"/>
      <c r="D177" s="4" t="n"/>
      <c r="E177" s="4" t="n"/>
      <c r="F177" s="4" t="n"/>
      <c r="G177" s="4" t="n"/>
      <c r="H177" s="2" t="n"/>
      <c r="I177" s="4" t="n"/>
      <c r="J177" s="2" t="n"/>
      <c r="K177" s="5" t="n"/>
      <c r="L177" s="6" t="n"/>
      <c r="M177" s="6" t="n"/>
      <c r="N177" s="6" t="n"/>
      <c r="O177" s="6" t="n"/>
      <c r="P177" s="10">
        <f>IF(A177="","",K177*L177)</f>
        <v/>
      </c>
      <c r="Q177" s="10">
        <f>IF(A177="","",IF(H177="Achat",(O177-L177)*K177,IF(H177="Vente",(L177-O177)*K177,0)))</f>
        <v/>
      </c>
      <c r="R177" s="10">
        <f>IF(A177="","",IFERROR(P177*VLOOKUP(F177,'Référentiels'!$A$2:$C$6,3,FALSE),0))</f>
        <v/>
      </c>
      <c r="S177" s="10">
        <f>IF(A177="","",Q177-R177)</f>
        <v/>
      </c>
      <c r="T177" s="10">
        <f>IF(A177="","",MAX(L177-M177,M177-L177)*K177)</f>
        <v/>
      </c>
      <c r="U177" s="11">
        <f>IF(A177="","",IFERROR(S177/T177,0))</f>
        <v/>
      </c>
      <c r="V177" s="12">
        <f>IF(A177="","",IF(S177&gt;0,"Gagnant",IF(S177&lt;0,"Perdant","Égalité")))</f>
        <v/>
      </c>
      <c r="W177" s="2" t="n"/>
      <c r="X177" s="4" t="n"/>
    </row>
    <row r="178">
      <c r="A178" s="2" t="n"/>
      <c r="B178" s="3" t="n"/>
      <c r="C178" s="3" t="n"/>
      <c r="D178" s="4" t="n"/>
      <c r="E178" s="4" t="n"/>
      <c r="F178" s="4" t="n"/>
      <c r="G178" s="4" t="n"/>
      <c r="H178" s="2" t="n"/>
      <c r="I178" s="4" t="n"/>
      <c r="J178" s="2" t="n"/>
      <c r="K178" s="5" t="n"/>
      <c r="L178" s="6" t="n"/>
      <c r="M178" s="6" t="n"/>
      <c r="N178" s="6" t="n"/>
      <c r="O178" s="6" t="n"/>
      <c r="P178" s="7">
        <f>IF(A178="","",K178*L178)</f>
        <v/>
      </c>
      <c r="Q178" s="7">
        <f>IF(A178="","",IF(H178="Achat",(O178-L178)*K178,IF(H178="Vente",(L178-O178)*K178,0)))</f>
        <v/>
      </c>
      <c r="R178" s="7">
        <f>IF(A178="","",IFERROR(P178*VLOOKUP(F178,'Référentiels'!$A$2:$C$6,3,FALSE),0))</f>
        <v/>
      </c>
      <c r="S178" s="7">
        <f>IF(A178="","",Q178-R178)</f>
        <v/>
      </c>
      <c r="T178" s="7">
        <f>IF(A178="","",MAX(L178-M178,M178-L178)*K178)</f>
        <v/>
      </c>
      <c r="U178" s="8">
        <f>IF(A178="","",IFERROR(S178/T178,0))</f>
        <v/>
      </c>
      <c r="V178" s="9">
        <f>IF(A178="","",IF(S178&gt;0,"Gagnant",IF(S178&lt;0,"Perdant","Égalité")))</f>
        <v/>
      </c>
      <c r="W178" s="2" t="n"/>
      <c r="X178" s="4" t="n"/>
    </row>
    <row r="179">
      <c r="A179" s="2" t="n"/>
      <c r="B179" s="3" t="n"/>
      <c r="C179" s="3" t="n"/>
      <c r="D179" s="4" t="n"/>
      <c r="E179" s="4" t="n"/>
      <c r="F179" s="4" t="n"/>
      <c r="G179" s="4" t="n"/>
      <c r="H179" s="2" t="n"/>
      <c r="I179" s="4" t="n"/>
      <c r="J179" s="2" t="n"/>
      <c r="K179" s="5" t="n"/>
      <c r="L179" s="6" t="n"/>
      <c r="M179" s="6" t="n"/>
      <c r="N179" s="6" t="n"/>
      <c r="O179" s="6" t="n"/>
      <c r="P179" s="10">
        <f>IF(A179="","",K179*L179)</f>
        <v/>
      </c>
      <c r="Q179" s="10">
        <f>IF(A179="","",IF(H179="Achat",(O179-L179)*K179,IF(H179="Vente",(L179-O179)*K179,0)))</f>
        <v/>
      </c>
      <c r="R179" s="10">
        <f>IF(A179="","",IFERROR(P179*VLOOKUP(F179,'Référentiels'!$A$2:$C$6,3,FALSE),0))</f>
        <v/>
      </c>
      <c r="S179" s="10">
        <f>IF(A179="","",Q179-R179)</f>
        <v/>
      </c>
      <c r="T179" s="10">
        <f>IF(A179="","",MAX(L179-M179,M179-L179)*K179)</f>
        <v/>
      </c>
      <c r="U179" s="11">
        <f>IF(A179="","",IFERROR(S179/T179,0))</f>
        <v/>
      </c>
      <c r="V179" s="12">
        <f>IF(A179="","",IF(S179&gt;0,"Gagnant",IF(S179&lt;0,"Perdant","Égalité")))</f>
        <v/>
      </c>
      <c r="W179" s="2" t="n"/>
      <c r="X179" s="4" t="n"/>
    </row>
    <row r="180">
      <c r="A180" s="2" t="n"/>
      <c r="B180" s="3" t="n"/>
      <c r="C180" s="3" t="n"/>
      <c r="D180" s="4" t="n"/>
      <c r="E180" s="4" t="n"/>
      <c r="F180" s="4" t="n"/>
      <c r="G180" s="4" t="n"/>
      <c r="H180" s="2" t="n"/>
      <c r="I180" s="4" t="n"/>
      <c r="J180" s="2" t="n"/>
      <c r="K180" s="5" t="n"/>
      <c r="L180" s="6" t="n"/>
      <c r="M180" s="6" t="n"/>
      <c r="N180" s="6" t="n"/>
      <c r="O180" s="6" t="n"/>
      <c r="P180" s="7">
        <f>IF(A180="","",K180*L180)</f>
        <v/>
      </c>
      <c r="Q180" s="7">
        <f>IF(A180="","",IF(H180="Achat",(O180-L180)*K180,IF(H180="Vente",(L180-O180)*K180,0)))</f>
        <v/>
      </c>
      <c r="R180" s="7">
        <f>IF(A180="","",IFERROR(P180*VLOOKUP(F180,'Référentiels'!$A$2:$C$6,3,FALSE),0))</f>
        <v/>
      </c>
      <c r="S180" s="7">
        <f>IF(A180="","",Q180-R180)</f>
        <v/>
      </c>
      <c r="T180" s="7">
        <f>IF(A180="","",MAX(L180-M180,M180-L180)*K180)</f>
        <v/>
      </c>
      <c r="U180" s="8">
        <f>IF(A180="","",IFERROR(S180/T180,0))</f>
        <v/>
      </c>
      <c r="V180" s="9">
        <f>IF(A180="","",IF(S180&gt;0,"Gagnant",IF(S180&lt;0,"Perdant","Égalité")))</f>
        <v/>
      </c>
      <c r="W180" s="2" t="n"/>
      <c r="X180" s="4" t="n"/>
    </row>
    <row r="181">
      <c r="A181" s="2" t="n"/>
      <c r="B181" s="3" t="n"/>
      <c r="C181" s="3" t="n"/>
      <c r="D181" s="4" t="n"/>
      <c r="E181" s="4" t="n"/>
      <c r="F181" s="4" t="n"/>
      <c r="G181" s="4" t="n"/>
      <c r="H181" s="2" t="n"/>
      <c r="I181" s="4" t="n"/>
      <c r="J181" s="2" t="n"/>
      <c r="K181" s="5" t="n"/>
      <c r="L181" s="6" t="n"/>
      <c r="M181" s="6" t="n"/>
      <c r="N181" s="6" t="n"/>
      <c r="O181" s="6" t="n"/>
      <c r="P181" s="10">
        <f>IF(A181="","",K181*L181)</f>
        <v/>
      </c>
      <c r="Q181" s="10">
        <f>IF(A181="","",IF(H181="Achat",(O181-L181)*K181,IF(H181="Vente",(L181-O181)*K181,0)))</f>
        <v/>
      </c>
      <c r="R181" s="10">
        <f>IF(A181="","",IFERROR(P181*VLOOKUP(F181,'Référentiels'!$A$2:$C$6,3,FALSE),0))</f>
        <v/>
      </c>
      <c r="S181" s="10">
        <f>IF(A181="","",Q181-R181)</f>
        <v/>
      </c>
      <c r="T181" s="10">
        <f>IF(A181="","",MAX(L181-M181,M181-L181)*K181)</f>
        <v/>
      </c>
      <c r="U181" s="11">
        <f>IF(A181="","",IFERROR(S181/T181,0))</f>
        <v/>
      </c>
      <c r="V181" s="12">
        <f>IF(A181="","",IF(S181&gt;0,"Gagnant",IF(S181&lt;0,"Perdant","Égalité")))</f>
        <v/>
      </c>
      <c r="W181" s="2" t="n"/>
      <c r="X181" s="4" t="n"/>
    </row>
    <row r="182">
      <c r="A182" s="2" t="n"/>
      <c r="B182" s="3" t="n"/>
      <c r="C182" s="3" t="n"/>
      <c r="D182" s="4" t="n"/>
      <c r="E182" s="4" t="n"/>
      <c r="F182" s="4" t="n"/>
      <c r="G182" s="4" t="n"/>
      <c r="H182" s="2" t="n"/>
      <c r="I182" s="4" t="n"/>
      <c r="J182" s="2" t="n"/>
      <c r="K182" s="5" t="n"/>
      <c r="L182" s="6" t="n"/>
      <c r="M182" s="6" t="n"/>
      <c r="N182" s="6" t="n"/>
      <c r="O182" s="6" t="n"/>
      <c r="P182" s="7">
        <f>IF(A182="","",K182*L182)</f>
        <v/>
      </c>
      <c r="Q182" s="7">
        <f>IF(A182="","",IF(H182="Achat",(O182-L182)*K182,IF(H182="Vente",(L182-O182)*K182,0)))</f>
        <v/>
      </c>
      <c r="R182" s="7">
        <f>IF(A182="","",IFERROR(P182*VLOOKUP(F182,'Référentiels'!$A$2:$C$6,3,FALSE),0))</f>
        <v/>
      </c>
      <c r="S182" s="7">
        <f>IF(A182="","",Q182-R182)</f>
        <v/>
      </c>
      <c r="T182" s="7">
        <f>IF(A182="","",MAX(L182-M182,M182-L182)*K182)</f>
        <v/>
      </c>
      <c r="U182" s="8">
        <f>IF(A182="","",IFERROR(S182/T182,0))</f>
        <v/>
      </c>
      <c r="V182" s="9">
        <f>IF(A182="","",IF(S182&gt;0,"Gagnant",IF(S182&lt;0,"Perdant","Égalité")))</f>
        <v/>
      </c>
      <c r="W182" s="2" t="n"/>
      <c r="X182" s="4" t="n"/>
    </row>
    <row r="183">
      <c r="A183" s="2" t="n"/>
      <c r="B183" s="3" t="n"/>
      <c r="C183" s="3" t="n"/>
      <c r="D183" s="4" t="n"/>
      <c r="E183" s="4" t="n"/>
      <c r="F183" s="4" t="n"/>
      <c r="G183" s="4" t="n"/>
      <c r="H183" s="2" t="n"/>
      <c r="I183" s="4" t="n"/>
      <c r="J183" s="2" t="n"/>
      <c r="K183" s="5" t="n"/>
      <c r="L183" s="6" t="n"/>
      <c r="M183" s="6" t="n"/>
      <c r="N183" s="6" t="n"/>
      <c r="O183" s="6" t="n"/>
      <c r="P183" s="10">
        <f>IF(A183="","",K183*L183)</f>
        <v/>
      </c>
      <c r="Q183" s="10">
        <f>IF(A183="","",IF(H183="Achat",(O183-L183)*K183,IF(H183="Vente",(L183-O183)*K183,0)))</f>
        <v/>
      </c>
      <c r="R183" s="10">
        <f>IF(A183="","",IFERROR(P183*VLOOKUP(F183,'Référentiels'!$A$2:$C$6,3,FALSE),0))</f>
        <v/>
      </c>
      <c r="S183" s="10">
        <f>IF(A183="","",Q183-R183)</f>
        <v/>
      </c>
      <c r="T183" s="10">
        <f>IF(A183="","",MAX(L183-M183,M183-L183)*K183)</f>
        <v/>
      </c>
      <c r="U183" s="11">
        <f>IF(A183="","",IFERROR(S183/T183,0))</f>
        <v/>
      </c>
      <c r="V183" s="12">
        <f>IF(A183="","",IF(S183&gt;0,"Gagnant",IF(S183&lt;0,"Perdant","Égalité")))</f>
        <v/>
      </c>
      <c r="W183" s="2" t="n"/>
      <c r="X183" s="4" t="n"/>
    </row>
    <row r="184">
      <c r="A184" s="2" t="n"/>
      <c r="B184" s="3" t="n"/>
      <c r="C184" s="3" t="n"/>
      <c r="D184" s="4" t="n"/>
      <c r="E184" s="4" t="n"/>
      <c r="F184" s="4" t="n"/>
      <c r="G184" s="4" t="n"/>
      <c r="H184" s="2" t="n"/>
      <c r="I184" s="4" t="n"/>
      <c r="J184" s="2" t="n"/>
      <c r="K184" s="5" t="n"/>
      <c r="L184" s="6" t="n"/>
      <c r="M184" s="6" t="n"/>
      <c r="N184" s="6" t="n"/>
      <c r="O184" s="6" t="n"/>
      <c r="P184" s="7">
        <f>IF(A184="","",K184*L184)</f>
        <v/>
      </c>
      <c r="Q184" s="7">
        <f>IF(A184="","",IF(H184="Achat",(O184-L184)*K184,IF(H184="Vente",(L184-O184)*K184,0)))</f>
        <v/>
      </c>
      <c r="R184" s="7">
        <f>IF(A184="","",IFERROR(P184*VLOOKUP(F184,'Référentiels'!$A$2:$C$6,3,FALSE),0))</f>
        <v/>
      </c>
      <c r="S184" s="7">
        <f>IF(A184="","",Q184-R184)</f>
        <v/>
      </c>
      <c r="T184" s="7">
        <f>IF(A184="","",MAX(L184-M184,M184-L184)*K184)</f>
        <v/>
      </c>
      <c r="U184" s="8">
        <f>IF(A184="","",IFERROR(S184/T184,0))</f>
        <v/>
      </c>
      <c r="V184" s="9">
        <f>IF(A184="","",IF(S184&gt;0,"Gagnant",IF(S184&lt;0,"Perdant","Égalité")))</f>
        <v/>
      </c>
      <c r="W184" s="2" t="n"/>
      <c r="X184" s="4" t="n"/>
    </row>
    <row r="185">
      <c r="A185" s="2" t="n"/>
      <c r="B185" s="3" t="n"/>
      <c r="C185" s="3" t="n"/>
      <c r="D185" s="4" t="n"/>
      <c r="E185" s="4" t="n"/>
      <c r="F185" s="4" t="n"/>
      <c r="G185" s="4" t="n"/>
      <c r="H185" s="2" t="n"/>
      <c r="I185" s="4" t="n"/>
      <c r="J185" s="2" t="n"/>
      <c r="K185" s="5" t="n"/>
      <c r="L185" s="6" t="n"/>
      <c r="M185" s="6" t="n"/>
      <c r="N185" s="6" t="n"/>
      <c r="O185" s="6" t="n"/>
      <c r="P185" s="10">
        <f>IF(A185="","",K185*L185)</f>
        <v/>
      </c>
      <c r="Q185" s="10">
        <f>IF(A185="","",IF(H185="Achat",(O185-L185)*K185,IF(H185="Vente",(L185-O185)*K185,0)))</f>
        <v/>
      </c>
      <c r="R185" s="10">
        <f>IF(A185="","",IFERROR(P185*VLOOKUP(F185,'Référentiels'!$A$2:$C$6,3,FALSE),0))</f>
        <v/>
      </c>
      <c r="S185" s="10">
        <f>IF(A185="","",Q185-R185)</f>
        <v/>
      </c>
      <c r="T185" s="10">
        <f>IF(A185="","",MAX(L185-M185,M185-L185)*K185)</f>
        <v/>
      </c>
      <c r="U185" s="11">
        <f>IF(A185="","",IFERROR(S185/T185,0))</f>
        <v/>
      </c>
      <c r="V185" s="12">
        <f>IF(A185="","",IF(S185&gt;0,"Gagnant",IF(S185&lt;0,"Perdant","Égalité")))</f>
        <v/>
      </c>
      <c r="W185" s="2" t="n"/>
      <c r="X185" s="4" t="n"/>
    </row>
    <row r="186">
      <c r="A186" s="2" t="n"/>
      <c r="B186" s="3" t="n"/>
      <c r="C186" s="3" t="n"/>
      <c r="D186" s="4" t="n"/>
      <c r="E186" s="4" t="n"/>
      <c r="F186" s="4" t="n"/>
      <c r="G186" s="4" t="n"/>
      <c r="H186" s="2" t="n"/>
      <c r="I186" s="4" t="n"/>
      <c r="J186" s="2" t="n"/>
      <c r="K186" s="5" t="n"/>
      <c r="L186" s="6" t="n"/>
      <c r="M186" s="6" t="n"/>
      <c r="N186" s="6" t="n"/>
      <c r="O186" s="6" t="n"/>
      <c r="P186" s="7">
        <f>IF(A186="","",K186*L186)</f>
        <v/>
      </c>
      <c r="Q186" s="7">
        <f>IF(A186="","",IF(H186="Achat",(O186-L186)*K186,IF(H186="Vente",(L186-O186)*K186,0)))</f>
        <v/>
      </c>
      <c r="R186" s="7">
        <f>IF(A186="","",IFERROR(P186*VLOOKUP(F186,'Référentiels'!$A$2:$C$6,3,FALSE),0))</f>
        <v/>
      </c>
      <c r="S186" s="7">
        <f>IF(A186="","",Q186-R186)</f>
        <v/>
      </c>
      <c r="T186" s="7">
        <f>IF(A186="","",MAX(L186-M186,M186-L186)*K186)</f>
        <v/>
      </c>
      <c r="U186" s="8">
        <f>IF(A186="","",IFERROR(S186/T186,0))</f>
        <v/>
      </c>
      <c r="V186" s="9">
        <f>IF(A186="","",IF(S186&gt;0,"Gagnant",IF(S186&lt;0,"Perdant","Égalité")))</f>
        <v/>
      </c>
      <c r="W186" s="2" t="n"/>
      <c r="X186" s="4" t="n"/>
    </row>
    <row r="187">
      <c r="A187" s="2" t="n"/>
      <c r="B187" s="3" t="n"/>
      <c r="C187" s="3" t="n"/>
      <c r="D187" s="4" t="n"/>
      <c r="E187" s="4" t="n"/>
      <c r="F187" s="4" t="n"/>
      <c r="G187" s="4" t="n"/>
      <c r="H187" s="2" t="n"/>
      <c r="I187" s="4" t="n"/>
      <c r="J187" s="2" t="n"/>
      <c r="K187" s="5" t="n"/>
      <c r="L187" s="6" t="n"/>
      <c r="M187" s="6" t="n"/>
      <c r="N187" s="6" t="n"/>
      <c r="O187" s="6" t="n"/>
      <c r="P187" s="10">
        <f>IF(A187="","",K187*L187)</f>
        <v/>
      </c>
      <c r="Q187" s="10">
        <f>IF(A187="","",IF(H187="Achat",(O187-L187)*K187,IF(H187="Vente",(L187-O187)*K187,0)))</f>
        <v/>
      </c>
      <c r="R187" s="10">
        <f>IF(A187="","",IFERROR(P187*VLOOKUP(F187,'Référentiels'!$A$2:$C$6,3,FALSE),0))</f>
        <v/>
      </c>
      <c r="S187" s="10">
        <f>IF(A187="","",Q187-R187)</f>
        <v/>
      </c>
      <c r="T187" s="10">
        <f>IF(A187="","",MAX(L187-M187,M187-L187)*K187)</f>
        <v/>
      </c>
      <c r="U187" s="11">
        <f>IF(A187="","",IFERROR(S187/T187,0))</f>
        <v/>
      </c>
      <c r="V187" s="12">
        <f>IF(A187="","",IF(S187&gt;0,"Gagnant",IF(S187&lt;0,"Perdant","Égalité")))</f>
        <v/>
      </c>
      <c r="W187" s="2" t="n"/>
      <c r="X187" s="4" t="n"/>
    </row>
    <row r="188">
      <c r="A188" s="2" t="n"/>
      <c r="B188" s="3" t="n"/>
      <c r="C188" s="3" t="n"/>
      <c r="D188" s="4" t="n"/>
      <c r="E188" s="4" t="n"/>
      <c r="F188" s="4" t="n"/>
      <c r="G188" s="4" t="n"/>
      <c r="H188" s="2" t="n"/>
      <c r="I188" s="4" t="n"/>
      <c r="J188" s="2" t="n"/>
      <c r="K188" s="5" t="n"/>
      <c r="L188" s="6" t="n"/>
      <c r="M188" s="6" t="n"/>
      <c r="N188" s="6" t="n"/>
      <c r="O188" s="6" t="n"/>
      <c r="P188" s="7">
        <f>IF(A188="","",K188*L188)</f>
        <v/>
      </c>
      <c r="Q188" s="7">
        <f>IF(A188="","",IF(H188="Achat",(O188-L188)*K188,IF(H188="Vente",(L188-O188)*K188,0)))</f>
        <v/>
      </c>
      <c r="R188" s="7">
        <f>IF(A188="","",IFERROR(P188*VLOOKUP(F188,'Référentiels'!$A$2:$C$6,3,FALSE),0))</f>
        <v/>
      </c>
      <c r="S188" s="7">
        <f>IF(A188="","",Q188-R188)</f>
        <v/>
      </c>
      <c r="T188" s="7">
        <f>IF(A188="","",MAX(L188-M188,M188-L188)*K188)</f>
        <v/>
      </c>
      <c r="U188" s="8">
        <f>IF(A188="","",IFERROR(S188/T188,0))</f>
        <v/>
      </c>
      <c r="V188" s="9">
        <f>IF(A188="","",IF(S188&gt;0,"Gagnant",IF(S188&lt;0,"Perdant","Égalité")))</f>
        <v/>
      </c>
      <c r="W188" s="2" t="n"/>
      <c r="X188" s="4" t="n"/>
    </row>
    <row r="189">
      <c r="A189" s="2" t="n"/>
      <c r="B189" s="3" t="n"/>
      <c r="C189" s="3" t="n"/>
      <c r="D189" s="4" t="n"/>
      <c r="E189" s="4" t="n"/>
      <c r="F189" s="4" t="n"/>
      <c r="G189" s="4" t="n"/>
      <c r="H189" s="2" t="n"/>
      <c r="I189" s="4" t="n"/>
      <c r="J189" s="2" t="n"/>
      <c r="K189" s="5" t="n"/>
      <c r="L189" s="6" t="n"/>
      <c r="M189" s="6" t="n"/>
      <c r="N189" s="6" t="n"/>
      <c r="O189" s="6" t="n"/>
      <c r="P189" s="10">
        <f>IF(A189="","",K189*L189)</f>
        <v/>
      </c>
      <c r="Q189" s="10">
        <f>IF(A189="","",IF(H189="Achat",(O189-L189)*K189,IF(H189="Vente",(L189-O189)*K189,0)))</f>
        <v/>
      </c>
      <c r="R189" s="10">
        <f>IF(A189="","",IFERROR(P189*VLOOKUP(F189,'Référentiels'!$A$2:$C$6,3,FALSE),0))</f>
        <v/>
      </c>
      <c r="S189" s="10">
        <f>IF(A189="","",Q189-R189)</f>
        <v/>
      </c>
      <c r="T189" s="10">
        <f>IF(A189="","",MAX(L189-M189,M189-L189)*K189)</f>
        <v/>
      </c>
      <c r="U189" s="11">
        <f>IF(A189="","",IFERROR(S189/T189,0))</f>
        <v/>
      </c>
      <c r="V189" s="12">
        <f>IF(A189="","",IF(S189&gt;0,"Gagnant",IF(S189&lt;0,"Perdant","Égalité")))</f>
        <v/>
      </c>
      <c r="W189" s="2" t="n"/>
      <c r="X189" s="4" t="n"/>
    </row>
    <row r="190">
      <c r="A190" s="2" t="n"/>
      <c r="B190" s="3" t="n"/>
      <c r="C190" s="3" t="n"/>
      <c r="D190" s="4" t="n"/>
      <c r="E190" s="4" t="n"/>
      <c r="F190" s="4" t="n"/>
      <c r="G190" s="4" t="n"/>
      <c r="H190" s="2" t="n"/>
      <c r="I190" s="4" t="n"/>
      <c r="J190" s="2" t="n"/>
      <c r="K190" s="5" t="n"/>
      <c r="L190" s="6" t="n"/>
      <c r="M190" s="6" t="n"/>
      <c r="N190" s="6" t="n"/>
      <c r="O190" s="6" t="n"/>
      <c r="P190" s="7">
        <f>IF(A190="","",K190*L190)</f>
        <v/>
      </c>
      <c r="Q190" s="7">
        <f>IF(A190="","",IF(H190="Achat",(O190-L190)*K190,IF(H190="Vente",(L190-O190)*K190,0)))</f>
        <v/>
      </c>
      <c r="R190" s="7">
        <f>IF(A190="","",IFERROR(P190*VLOOKUP(F190,'Référentiels'!$A$2:$C$6,3,FALSE),0))</f>
        <v/>
      </c>
      <c r="S190" s="7">
        <f>IF(A190="","",Q190-R190)</f>
        <v/>
      </c>
      <c r="T190" s="7">
        <f>IF(A190="","",MAX(L190-M190,M190-L190)*K190)</f>
        <v/>
      </c>
      <c r="U190" s="8">
        <f>IF(A190="","",IFERROR(S190/T190,0))</f>
        <v/>
      </c>
      <c r="V190" s="9">
        <f>IF(A190="","",IF(S190&gt;0,"Gagnant",IF(S190&lt;0,"Perdant","Égalité")))</f>
        <v/>
      </c>
      <c r="W190" s="2" t="n"/>
      <c r="X190" s="4" t="n"/>
    </row>
    <row r="191">
      <c r="A191" s="2" t="n"/>
      <c r="B191" s="3" t="n"/>
      <c r="C191" s="3" t="n"/>
      <c r="D191" s="4" t="n"/>
      <c r="E191" s="4" t="n"/>
      <c r="F191" s="4" t="n"/>
      <c r="G191" s="4" t="n"/>
      <c r="H191" s="2" t="n"/>
      <c r="I191" s="4" t="n"/>
      <c r="J191" s="2" t="n"/>
      <c r="K191" s="5" t="n"/>
      <c r="L191" s="6" t="n"/>
      <c r="M191" s="6" t="n"/>
      <c r="N191" s="6" t="n"/>
      <c r="O191" s="6" t="n"/>
      <c r="P191" s="10">
        <f>IF(A191="","",K191*L191)</f>
        <v/>
      </c>
      <c r="Q191" s="10">
        <f>IF(A191="","",IF(H191="Achat",(O191-L191)*K191,IF(H191="Vente",(L191-O191)*K191,0)))</f>
        <v/>
      </c>
      <c r="R191" s="10">
        <f>IF(A191="","",IFERROR(P191*VLOOKUP(F191,'Référentiels'!$A$2:$C$6,3,FALSE),0))</f>
        <v/>
      </c>
      <c r="S191" s="10">
        <f>IF(A191="","",Q191-R191)</f>
        <v/>
      </c>
      <c r="T191" s="10">
        <f>IF(A191="","",MAX(L191-M191,M191-L191)*K191)</f>
        <v/>
      </c>
      <c r="U191" s="11">
        <f>IF(A191="","",IFERROR(S191/T191,0))</f>
        <v/>
      </c>
      <c r="V191" s="12">
        <f>IF(A191="","",IF(S191&gt;0,"Gagnant",IF(S191&lt;0,"Perdant","Égalité")))</f>
        <v/>
      </c>
      <c r="W191" s="2" t="n"/>
      <c r="X191" s="4" t="n"/>
    </row>
    <row r="192">
      <c r="A192" s="2" t="n"/>
      <c r="B192" s="3" t="n"/>
      <c r="C192" s="3" t="n"/>
      <c r="D192" s="4" t="n"/>
      <c r="E192" s="4" t="n"/>
      <c r="F192" s="4" t="n"/>
      <c r="G192" s="4" t="n"/>
      <c r="H192" s="2" t="n"/>
      <c r="I192" s="4" t="n"/>
      <c r="J192" s="2" t="n"/>
      <c r="K192" s="5" t="n"/>
      <c r="L192" s="6" t="n"/>
      <c r="M192" s="6" t="n"/>
      <c r="N192" s="6" t="n"/>
      <c r="O192" s="6" t="n"/>
      <c r="P192" s="7">
        <f>IF(A192="","",K192*L192)</f>
        <v/>
      </c>
      <c r="Q192" s="7">
        <f>IF(A192="","",IF(H192="Achat",(O192-L192)*K192,IF(H192="Vente",(L192-O192)*K192,0)))</f>
        <v/>
      </c>
      <c r="R192" s="7">
        <f>IF(A192="","",IFERROR(P192*VLOOKUP(F192,'Référentiels'!$A$2:$C$6,3,FALSE),0))</f>
        <v/>
      </c>
      <c r="S192" s="7">
        <f>IF(A192="","",Q192-R192)</f>
        <v/>
      </c>
      <c r="T192" s="7">
        <f>IF(A192="","",MAX(L192-M192,M192-L192)*K192)</f>
        <v/>
      </c>
      <c r="U192" s="8">
        <f>IF(A192="","",IFERROR(S192/T192,0))</f>
        <v/>
      </c>
      <c r="V192" s="9">
        <f>IF(A192="","",IF(S192&gt;0,"Gagnant",IF(S192&lt;0,"Perdant","Égalité")))</f>
        <v/>
      </c>
      <c r="W192" s="2" t="n"/>
      <c r="X192" s="4" t="n"/>
    </row>
    <row r="193">
      <c r="A193" s="2" t="n"/>
      <c r="B193" s="3" t="n"/>
      <c r="C193" s="3" t="n"/>
      <c r="D193" s="4" t="n"/>
      <c r="E193" s="4" t="n"/>
      <c r="F193" s="4" t="n"/>
      <c r="G193" s="4" t="n"/>
      <c r="H193" s="2" t="n"/>
      <c r="I193" s="4" t="n"/>
      <c r="J193" s="2" t="n"/>
      <c r="K193" s="5" t="n"/>
      <c r="L193" s="6" t="n"/>
      <c r="M193" s="6" t="n"/>
      <c r="N193" s="6" t="n"/>
      <c r="O193" s="6" t="n"/>
      <c r="P193" s="10">
        <f>IF(A193="","",K193*L193)</f>
        <v/>
      </c>
      <c r="Q193" s="10">
        <f>IF(A193="","",IF(H193="Achat",(O193-L193)*K193,IF(H193="Vente",(L193-O193)*K193,0)))</f>
        <v/>
      </c>
      <c r="R193" s="10">
        <f>IF(A193="","",IFERROR(P193*VLOOKUP(F193,'Référentiels'!$A$2:$C$6,3,FALSE),0))</f>
        <v/>
      </c>
      <c r="S193" s="10">
        <f>IF(A193="","",Q193-R193)</f>
        <v/>
      </c>
      <c r="T193" s="10">
        <f>IF(A193="","",MAX(L193-M193,M193-L193)*K193)</f>
        <v/>
      </c>
      <c r="U193" s="11">
        <f>IF(A193="","",IFERROR(S193/T193,0))</f>
        <v/>
      </c>
      <c r="V193" s="12">
        <f>IF(A193="","",IF(S193&gt;0,"Gagnant",IF(S193&lt;0,"Perdant","Égalité")))</f>
        <v/>
      </c>
      <c r="W193" s="2" t="n"/>
      <c r="X193" s="4" t="n"/>
    </row>
    <row r="194">
      <c r="A194" s="2" t="n"/>
      <c r="B194" s="3" t="n"/>
      <c r="C194" s="3" t="n"/>
      <c r="D194" s="4" t="n"/>
      <c r="E194" s="4" t="n"/>
      <c r="F194" s="4" t="n"/>
      <c r="G194" s="4" t="n"/>
      <c r="H194" s="2" t="n"/>
      <c r="I194" s="4" t="n"/>
      <c r="J194" s="2" t="n"/>
      <c r="K194" s="5" t="n"/>
      <c r="L194" s="6" t="n"/>
      <c r="M194" s="6" t="n"/>
      <c r="N194" s="6" t="n"/>
      <c r="O194" s="6" t="n"/>
      <c r="P194" s="7">
        <f>IF(A194="","",K194*L194)</f>
        <v/>
      </c>
      <c r="Q194" s="7">
        <f>IF(A194="","",IF(H194="Achat",(O194-L194)*K194,IF(H194="Vente",(L194-O194)*K194,0)))</f>
        <v/>
      </c>
      <c r="R194" s="7">
        <f>IF(A194="","",IFERROR(P194*VLOOKUP(F194,'Référentiels'!$A$2:$C$6,3,FALSE),0))</f>
        <v/>
      </c>
      <c r="S194" s="7">
        <f>IF(A194="","",Q194-R194)</f>
        <v/>
      </c>
      <c r="T194" s="7">
        <f>IF(A194="","",MAX(L194-M194,M194-L194)*K194)</f>
        <v/>
      </c>
      <c r="U194" s="8">
        <f>IF(A194="","",IFERROR(S194/T194,0))</f>
        <v/>
      </c>
      <c r="V194" s="9">
        <f>IF(A194="","",IF(S194&gt;0,"Gagnant",IF(S194&lt;0,"Perdant","Égalité")))</f>
        <v/>
      </c>
      <c r="W194" s="2" t="n"/>
      <c r="X194" s="4" t="n"/>
    </row>
    <row r="195">
      <c r="A195" s="2" t="n"/>
      <c r="B195" s="3" t="n"/>
      <c r="C195" s="3" t="n"/>
      <c r="D195" s="4" t="n"/>
      <c r="E195" s="4" t="n"/>
      <c r="F195" s="4" t="n"/>
      <c r="G195" s="4" t="n"/>
      <c r="H195" s="2" t="n"/>
      <c r="I195" s="4" t="n"/>
      <c r="J195" s="2" t="n"/>
      <c r="K195" s="5" t="n"/>
      <c r="L195" s="6" t="n"/>
      <c r="M195" s="6" t="n"/>
      <c r="N195" s="6" t="n"/>
      <c r="O195" s="6" t="n"/>
      <c r="P195" s="10">
        <f>IF(A195="","",K195*L195)</f>
        <v/>
      </c>
      <c r="Q195" s="10">
        <f>IF(A195="","",IF(H195="Achat",(O195-L195)*K195,IF(H195="Vente",(L195-O195)*K195,0)))</f>
        <v/>
      </c>
      <c r="R195" s="10">
        <f>IF(A195="","",IFERROR(P195*VLOOKUP(F195,'Référentiels'!$A$2:$C$6,3,FALSE),0))</f>
        <v/>
      </c>
      <c r="S195" s="10">
        <f>IF(A195="","",Q195-R195)</f>
        <v/>
      </c>
      <c r="T195" s="10">
        <f>IF(A195="","",MAX(L195-M195,M195-L195)*K195)</f>
        <v/>
      </c>
      <c r="U195" s="11">
        <f>IF(A195="","",IFERROR(S195/T195,0))</f>
        <v/>
      </c>
      <c r="V195" s="12">
        <f>IF(A195="","",IF(S195&gt;0,"Gagnant",IF(S195&lt;0,"Perdant","Égalité")))</f>
        <v/>
      </c>
      <c r="W195" s="2" t="n"/>
      <c r="X195" s="4" t="n"/>
    </row>
    <row r="196">
      <c r="A196" s="2" t="n"/>
      <c r="B196" s="3" t="n"/>
      <c r="C196" s="3" t="n"/>
      <c r="D196" s="4" t="n"/>
      <c r="E196" s="4" t="n"/>
      <c r="F196" s="4" t="n"/>
      <c r="G196" s="4" t="n"/>
      <c r="H196" s="2" t="n"/>
      <c r="I196" s="4" t="n"/>
      <c r="J196" s="2" t="n"/>
      <c r="K196" s="5" t="n"/>
      <c r="L196" s="6" t="n"/>
      <c r="M196" s="6" t="n"/>
      <c r="N196" s="6" t="n"/>
      <c r="O196" s="6" t="n"/>
      <c r="P196" s="7">
        <f>IF(A196="","",K196*L196)</f>
        <v/>
      </c>
      <c r="Q196" s="7">
        <f>IF(A196="","",IF(H196="Achat",(O196-L196)*K196,IF(H196="Vente",(L196-O196)*K196,0)))</f>
        <v/>
      </c>
      <c r="R196" s="7">
        <f>IF(A196="","",IFERROR(P196*VLOOKUP(F196,'Référentiels'!$A$2:$C$6,3,FALSE),0))</f>
        <v/>
      </c>
      <c r="S196" s="7">
        <f>IF(A196="","",Q196-R196)</f>
        <v/>
      </c>
      <c r="T196" s="7">
        <f>IF(A196="","",MAX(L196-M196,M196-L196)*K196)</f>
        <v/>
      </c>
      <c r="U196" s="8">
        <f>IF(A196="","",IFERROR(S196/T196,0))</f>
        <v/>
      </c>
      <c r="V196" s="9">
        <f>IF(A196="","",IF(S196&gt;0,"Gagnant",IF(S196&lt;0,"Perdant","Égalité")))</f>
        <v/>
      </c>
      <c r="W196" s="2" t="n"/>
      <c r="X196" s="4" t="n"/>
    </row>
    <row r="197">
      <c r="A197" s="2" t="n"/>
      <c r="B197" s="3" t="n"/>
      <c r="C197" s="3" t="n"/>
      <c r="D197" s="4" t="n"/>
      <c r="E197" s="4" t="n"/>
      <c r="F197" s="4" t="n"/>
      <c r="G197" s="4" t="n"/>
      <c r="H197" s="2" t="n"/>
      <c r="I197" s="4" t="n"/>
      <c r="J197" s="2" t="n"/>
      <c r="K197" s="5" t="n"/>
      <c r="L197" s="6" t="n"/>
      <c r="M197" s="6" t="n"/>
      <c r="N197" s="6" t="n"/>
      <c r="O197" s="6" t="n"/>
      <c r="P197" s="10">
        <f>IF(A197="","",K197*L197)</f>
        <v/>
      </c>
      <c r="Q197" s="10">
        <f>IF(A197="","",IF(H197="Achat",(O197-L197)*K197,IF(H197="Vente",(L197-O197)*K197,0)))</f>
        <v/>
      </c>
      <c r="R197" s="10">
        <f>IF(A197="","",IFERROR(P197*VLOOKUP(F197,'Référentiels'!$A$2:$C$6,3,FALSE),0))</f>
        <v/>
      </c>
      <c r="S197" s="10">
        <f>IF(A197="","",Q197-R197)</f>
        <v/>
      </c>
      <c r="T197" s="10">
        <f>IF(A197="","",MAX(L197-M197,M197-L197)*K197)</f>
        <v/>
      </c>
      <c r="U197" s="11">
        <f>IF(A197="","",IFERROR(S197/T197,0))</f>
        <v/>
      </c>
      <c r="V197" s="12">
        <f>IF(A197="","",IF(S197&gt;0,"Gagnant",IF(S197&lt;0,"Perdant","Égalité")))</f>
        <v/>
      </c>
      <c r="W197" s="2" t="n"/>
      <c r="X197" s="4" t="n"/>
    </row>
    <row r="198">
      <c r="A198" s="2" t="n"/>
      <c r="B198" s="3" t="n"/>
      <c r="C198" s="3" t="n"/>
      <c r="D198" s="4" t="n"/>
      <c r="E198" s="4" t="n"/>
      <c r="F198" s="4" t="n"/>
      <c r="G198" s="4" t="n"/>
      <c r="H198" s="2" t="n"/>
      <c r="I198" s="4" t="n"/>
      <c r="J198" s="2" t="n"/>
      <c r="K198" s="5" t="n"/>
      <c r="L198" s="6" t="n"/>
      <c r="M198" s="6" t="n"/>
      <c r="N198" s="6" t="n"/>
      <c r="O198" s="6" t="n"/>
      <c r="P198" s="7">
        <f>IF(A198="","",K198*L198)</f>
        <v/>
      </c>
      <c r="Q198" s="7">
        <f>IF(A198="","",IF(H198="Achat",(O198-L198)*K198,IF(H198="Vente",(L198-O198)*K198,0)))</f>
        <v/>
      </c>
      <c r="R198" s="7">
        <f>IF(A198="","",IFERROR(P198*VLOOKUP(F198,'Référentiels'!$A$2:$C$6,3,FALSE),0))</f>
        <v/>
      </c>
      <c r="S198" s="7">
        <f>IF(A198="","",Q198-R198)</f>
        <v/>
      </c>
      <c r="T198" s="7">
        <f>IF(A198="","",MAX(L198-M198,M198-L198)*K198)</f>
        <v/>
      </c>
      <c r="U198" s="8">
        <f>IF(A198="","",IFERROR(S198/T198,0))</f>
        <v/>
      </c>
      <c r="V198" s="9">
        <f>IF(A198="","",IF(S198&gt;0,"Gagnant",IF(S198&lt;0,"Perdant","Égalité")))</f>
        <v/>
      </c>
      <c r="W198" s="2" t="n"/>
      <c r="X198" s="4" t="n"/>
    </row>
    <row r="199">
      <c r="A199" s="2" t="n"/>
      <c r="B199" s="3" t="n"/>
      <c r="C199" s="3" t="n"/>
      <c r="D199" s="4" t="n"/>
      <c r="E199" s="4" t="n"/>
      <c r="F199" s="4" t="n"/>
      <c r="G199" s="4" t="n"/>
      <c r="H199" s="2" t="n"/>
      <c r="I199" s="4" t="n"/>
      <c r="J199" s="2" t="n"/>
      <c r="K199" s="5" t="n"/>
      <c r="L199" s="6" t="n"/>
      <c r="M199" s="6" t="n"/>
      <c r="N199" s="6" t="n"/>
      <c r="O199" s="6" t="n"/>
      <c r="P199" s="10">
        <f>IF(A199="","",K199*L199)</f>
        <v/>
      </c>
      <c r="Q199" s="10">
        <f>IF(A199="","",IF(H199="Achat",(O199-L199)*K199,IF(H199="Vente",(L199-O199)*K199,0)))</f>
        <v/>
      </c>
      <c r="R199" s="10">
        <f>IF(A199="","",IFERROR(P199*VLOOKUP(F199,'Référentiels'!$A$2:$C$6,3,FALSE),0))</f>
        <v/>
      </c>
      <c r="S199" s="10">
        <f>IF(A199="","",Q199-R199)</f>
        <v/>
      </c>
      <c r="T199" s="10">
        <f>IF(A199="","",MAX(L199-M199,M199-L199)*K199)</f>
        <v/>
      </c>
      <c r="U199" s="11">
        <f>IF(A199="","",IFERROR(S199/T199,0))</f>
        <v/>
      </c>
      <c r="V199" s="12">
        <f>IF(A199="","",IF(S199&gt;0,"Gagnant",IF(S199&lt;0,"Perdant","Égalité")))</f>
        <v/>
      </c>
      <c r="W199" s="2" t="n"/>
      <c r="X199" s="4" t="n"/>
    </row>
    <row r="200">
      <c r="A200" s="2" t="n"/>
      <c r="B200" s="3" t="n"/>
      <c r="C200" s="3" t="n"/>
      <c r="D200" s="4" t="n"/>
      <c r="E200" s="4" t="n"/>
      <c r="F200" s="4" t="n"/>
      <c r="G200" s="4" t="n"/>
      <c r="H200" s="2" t="n"/>
      <c r="I200" s="4" t="n"/>
      <c r="J200" s="2" t="n"/>
      <c r="K200" s="5" t="n"/>
      <c r="L200" s="6" t="n"/>
      <c r="M200" s="6" t="n"/>
      <c r="N200" s="6" t="n"/>
      <c r="O200" s="6" t="n"/>
      <c r="P200" s="7">
        <f>IF(A200="","",K200*L200)</f>
        <v/>
      </c>
      <c r="Q200" s="7">
        <f>IF(A200="","",IF(H200="Achat",(O200-L200)*K200,IF(H200="Vente",(L200-O200)*K200,0)))</f>
        <v/>
      </c>
      <c r="R200" s="7">
        <f>IF(A200="","",IFERROR(P200*VLOOKUP(F200,'Référentiels'!$A$2:$C$6,3,FALSE),0))</f>
        <v/>
      </c>
      <c r="S200" s="7">
        <f>IF(A200="","",Q200-R200)</f>
        <v/>
      </c>
      <c r="T200" s="7">
        <f>IF(A200="","",MAX(L200-M200,M200-L200)*K200)</f>
        <v/>
      </c>
      <c r="U200" s="8">
        <f>IF(A200="","",IFERROR(S200/T200,0))</f>
        <v/>
      </c>
      <c r="V200" s="9">
        <f>IF(A200="","",IF(S200&gt;0,"Gagnant",IF(S200&lt;0,"Perdant","Égalité")))</f>
        <v/>
      </c>
      <c r="W200" s="2" t="n"/>
      <c r="X200" s="4" t="n"/>
    </row>
    <row r="201">
      <c r="A201" s="2" t="n"/>
      <c r="B201" s="3" t="n"/>
      <c r="C201" s="3" t="n"/>
      <c r="D201" s="4" t="n"/>
      <c r="E201" s="4" t="n"/>
      <c r="F201" s="4" t="n"/>
      <c r="G201" s="4" t="n"/>
      <c r="H201" s="2" t="n"/>
      <c r="I201" s="4" t="n"/>
      <c r="J201" s="2" t="n"/>
      <c r="K201" s="5" t="n"/>
      <c r="L201" s="6" t="n"/>
      <c r="M201" s="6" t="n"/>
      <c r="N201" s="6" t="n"/>
      <c r="O201" s="6" t="n"/>
      <c r="P201" s="10">
        <f>IF(A201="","",K201*L201)</f>
        <v/>
      </c>
      <c r="Q201" s="10">
        <f>IF(A201="","",IF(H201="Achat",(O201-L201)*K201,IF(H201="Vente",(L201-O201)*K201,0)))</f>
        <v/>
      </c>
      <c r="R201" s="10">
        <f>IF(A201="","",IFERROR(P201*VLOOKUP(F201,'Référentiels'!$A$2:$C$6,3,FALSE),0))</f>
        <v/>
      </c>
      <c r="S201" s="10">
        <f>IF(A201="","",Q201-R201)</f>
        <v/>
      </c>
      <c r="T201" s="10">
        <f>IF(A201="","",MAX(L201-M201,M201-L201)*K201)</f>
        <v/>
      </c>
      <c r="U201" s="11">
        <f>IF(A201="","",IFERROR(S201/T201,0))</f>
        <v/>
      </c>
      <c r="V201" s="12">
        <f>IF(A201="","",IF(S201&gt;0,"Gagnant",IF(S201&lt;0,"Perdant","Égalité")))</f>
        <v/>
      </c>
      <c r="W201" s="2" t="n"/>
      <c r="X201" s="4" t="n"/>
    </row>
    <row r="202">
      <c r="A202" s="2" t="n"/>
      <c r="B202" s="3" t="n"/>
      <c r="C202" s="3" t="n"/>
      <c r="D202" s="4" t="n"/>
      <c r="E202" s="4" t="n"/>
      <c r="F202" s="4" t="n"/>
      <c r="G202" s="4" t="n"/>
      <c r="H202" s="2" t="n"/>
      <c r="I202" s="4" t="n"/>
      <c r="J202" s="2" t="n"/>
      <c r="K202" s="5" t="n"/>
      <c r="L202" s="6" t="n"/>
      <c r="M202" s="6" t="n"/>
      <c r="N202" s="6" t="n"/>
      <c r="O202" s="6" t="n"/>
      <c r="P202" s="7">
        <f>IF(A202="","",K202*L202)</f>
        <v/>
      </c>
      <c r="Q202" s="7">
        <f>IF(A202="","",IF(H202="Achat",(O202-L202)*K202,IF(H202="Vente",(L202-O202)*K202,0)))</f>
        <v/>
      </c>
      <c r="R202" s="7">
        <f>IF(A202="","",IFERROR(P202*VLOOKUP(F202,'Référentiels'!$A$2:$C$6,3,FALSE),0))</f>
        <v/>
      </c>
      <c r="S202" s="7">
        <f>IF(A202="","",Q202-R202)</f>
        <v/>
      </c>
      <c r="T202" s="7">
        <f>IF(A202="","",MAX(L202-M202,M202-L202)*K202)</f>
        <v/>
      </c>
      <c r="U202" s="8">
        <f>IF(A202="","",IFERROR(S202/T202,0))</f>
        <v/>
      </c>
      <c r="V202" s="9">
        <f>IF(A202="","",IF(S202&gt;0,"Gagnant",IF(S202&lt;0,"Perdant","Égalité")))</f>
        <v/>
      </c>
      <c r="W202" s="2" t="n"/>
      <c r="X202" s="4" t="n"/>
    </row>
    <row r="203">
      <c r="A203" s="2" t="n"/>
      <c r="B203" s="3" t="n"/>
      <c r="C203" s="3" t="n"/>
      <c r="D203" s="4" t="n"/>
      <c r="E203" s="4" t="n"/>
      <c r="F203" s="4" t="n"/>
      <c r="G203" s="4" t="n"/>
      <c r="H203" s="2" t="n"/>
      <c r="I203" s="4" t="n"/>
      <c r="J203" s="2" t="n"/>
      <c r="K203" s="5" t="n"/>
      <c r="L203" s="6" t="n"/>
      <c r="M203" s="6" t="n"/>
      <c r="N203" s="6" t="n"/>
      <c r="O203" s="6" t="n"/>
      <c r="P203" s="10">
        <f>IF(A203="","",K203*L203)</f>
        <v/>
      </c>
      <c r="Q203" s="10">
        <f>IF(A203="","",IF(H203="Achat",(O203-L203)*K203,IF(H203="Vente",(L203-O203)*K203,0)))</f>
        <v/>
      </c>
      <c r="R203" s="10">
        <f>IF(A203="","",IFERROR(P203*VLOOKUP(F203,'Référentiels'!$A$2:$C$6,3,FALSE),0))</f>
        <v/>
      </c>
      <c r="S203" s="10">
        <f>IF(A203="","",Q203-R203)</f>
        <v/>
      </c>
      <c r="T203" s="10">
        <f>IF(A203="","",MAX(L203-M203,M203-L203)*K203)</f>
        <v/>
      </c>
      <c r="U203" s="11">
        <f>IF(A203="","",IFERROR(S203/T203,0))</f>
        <v/>
      </c>
      <c r="V203" s="12">
        <f>IF(A203="","",IF(S203&gt;0,"Gagnant",IF(S203&lt;0,"Perdant","Égalité")))</f>
        <v/>
      </c>
      <c r="W203" s="2" t="n"/>
      <c r="X203" s="4" t="n"/>
    </row>
    <row r="204">
      <c r="A204" s="2" t="n"/>
      <c r="B204" s="3" t="n"/>
      <c r="C204" s="3" t="n"/>
      <c r="D204" s="4" t="n"/>
      <c r="E204" s="4" t="n"/>
      <c r="F204" s="4" t="n"/>
      <c r="G204" s="4" t="n"/>
      <c r="H204" s="2" t="n"/>
      <c r="I204" s="4" t="n"/>
      <c r="J204" s="2" t="n"/>
      <c r="K204" s="5" t="n"/>
      <c r="L204" s="6" t="n"/>
      <c r="M204" s="6" t="n"/>
      <c r="N204" s="6" t="n"/>
      <c r="O204" s="6" t="n"/>
      <c r="P204" s="7">
        <f>IF(A204="","",K204*L204)</f>
        <v/>
      </c>
      <c r="Q204" s="7">
        <f>IF(A204="","",IF(H204="Achat",(O204-L204)*K204,IF(H204="Vente",(L204-O204)*K204,0)))</f>
        <v/>
      </c>
      <c r="R204" s="7">
        <f>IF(A204="","",IFERROR(P204*VLOOKUP(F204,'Référentiels'!$A$2:$C$6,3,FALSE),0))</f>
        <v/>
      </c>
      <c r="S204" s="7">
        <f>IF(A204="","",Q204-R204)</f>
        <v/>
      </c>
      <c r="T204" s="7">
        <f>IF(A204="","",MAX(L204-M204,M204-L204)*K204)</f>
        <v/>
      </c>
      <c r="U204" s="8">
        <f>IF(A204="","",IFERROR(S204/T204,0))</f>
        <v/>
      </c>
      <c r="V204" s="9">
        <f>IF(A204="","",IF(S204&gt;0,"Gagnant",IF(S204&lt;0,"Perdant","Égalité")))</f>
        <v/>
      </c>
      <c r="W204" s="2" t="n"/>
      <c r="X204" s="4" t="n"/>
    </row>
    <row r="205">
      <c r="A205" s="2" t="n"/>
      <c r="B205" s="3" t="n"/>
      <c r="C205" s="3" t="n"/>
      <c r="D205" s="4" t="n"/>
      <c r="E205" s="4" t="n"/>
      <c r="F205" s="4" t="n"/>
      <c r="G205" s="4" t="n"/>
      <c r="H205" s="2" t="n"/>
      <c r="I205" s="4" t="n"/>
      <c r="J205" s="2" t="n"/>
      <c r="K205" s="5" t="n"/>
      <c r="L205" s="6" t="n"/>
      <c r="M205" s="6" t="n"/>
      <c r="N205" s="6" t="n"/>
      <c r="O205" s="6" t="n"/>
      <c r="P205" s="10">
        <f>IF(A205="","",K205*L205)</f>
        <v/>
      </c>
      <c r="Q205" s="10">
        <f>IF(A205="","",IF(H205="Achat",(O205-L205)*K205,IF(H205="Vente",(L205-O205)*K205,0)))</f>
        <v/>
      </c>
      <c r="R205" s="10">
        <f>IF(A205="","",IFERROR(P205*VLOOKUP(F205,'Référentiels'!$A$2:$C$6,3,FALSE),0))</f>
        <v/>
      </c>
      <c r="S205" s="10">
        <f>IF(A205="","",Q205-R205)</f>
        <v/>
      </c>
      <c r="T205" s="10">
        <f>IF(A205="","",MAX(L205-M205,M205-L205)*K205)</f>
        <v/>
      </c>
      <c r="U205" s="11">
        <f>IF(A205="","",IFERROR(S205/T205,0))</f>
        <v/>
      </c>
      <c r="V205" s="12">
        <f>IF(A205="","",IF(S205&gt;0,"Gagnant",IF(S205&lt;0,"Perdant","Égalité")))</f>
        <v/>
      </c>
      <c r="W205" s="2" t="n"/>
      <c r="X205" s="4" t="n"/>
    </row>
    <row r="206">
      <c r="A206" s="2" t="n"/>
      <c r="B206" s="3" t="n"/>
      <c r="C206" s="3" t="n"/>
      <c r="D206" s="4" t="n"/>
      <c r="E206" s="4" t="n"/>
      <c r="F206" s="4" t="n"/>
      <c r="G206" s="4" t="n"/>
      <c r="H206" s="2" t="n"/>
      <c r="I206" s="4" t="n"/>
      <c r="J206" s="2" t="n"/>
      <c r="K206" s="5" t="n"/>
      <c r="L206" s="6" t="n"/>
      <c r="M206" s="6" t="n"/>
      <c r="N206" s="6" t="n"/>
      <c r="O206" s="6" t="n"/>
      <c r="P206" s="7">
        <f>IF(A206="","",K206*L206)</f>
        <v/>
      </c>
      <c r="Q206" s="7">
        <f>IF(A206="","",IF(H206="Achat",(O206-L206)*K206,IF(H206="Vente",(L206-O206)*K206,0)))</f>
        <v/>
      </c>
      <c r="R206" s="7">
        <f>IF(A206="","",IFERROR(P206*VLOOKUP(F206,'Référentiels'!$A$2:$C$6,3,FALSE),0))</f>
        <v/>
      </c>
      <c r="S206" s="7">
        <f>IF(A206="","",Q206-R206)</f>
        <v/>
      </c>
      <c r="T206" s="7">
        <f>IF(A206="","",MAX(L206-M206,M206-L206)*K206)</f>
        <v/>
      </c>
      <c r="U206" s="8">
        <f>IF(A206="","",IFERROR(S206/T206,0))</f>
        <v/>
      </c>
      <c r="V206" s="9">
        <f>IF(A206="","",IF(S206&gt;0,"Gagnant",IF(S206&lt;0,"Perdant","Égalité")))</f>
        <v/>
      </c>
      <c r="W206" s="2" t="n"/>
      <c r="X206" s="4" t="n"/>
    </row>
    <row r="207">
      <c r="A207" s="2" t="n"/>
      <c r="B207" s="3" t="n"/>
      <c r="C207" s="3" t="n"/>
      <c r="D207" s="4" t="n"/>
      <c r="E207" s="4" t="n"/>
      <c r="F207" s="4" t="n"/>
      <c r="G207" s="4" t="n"/>
      <c r="H207" s="2" t="n"/>
      <c r="I207" s="4" t="n"/>
      <c r="J207" s="2" t="n"/>
      <c r="K207" s="5" t="n"/>
      <c r="L207" s="6" t="n"/>
      <c r="M207" s="6" t="n"/>
      <c r="N207" s="6" t="n"/>
      <c r="O207" s="6" t="n"/>
      <c r="P207" s="10">
        <f>IF(A207="","",K207*L207)</f>
        <v/>
      </c>
      <c r="Q207" s="10">
        <f>IF(A207="","",IF(H207="Achat",(O207-L207)*K207,IF(H207="Vente",(L207-O207)*K207,0)))</f>
        <v/>
      </c>
      <c r="R207" s="10">
        <f>IF(A207="","",IFERROR(P207*VLOOKUP(F207,'Référentiels'!$A$2:$C$6,3,FALSE),0))</f>
        <v/>
      </c>
      <c r="S207" s="10">
        <f>IF(A207="","",Q207-R207)</f>
        <v/>
      </c>
      <c r="T207" s="10">
        <f>IF(A207="","",MAX(L207-M207,M207-L207)*K207)</f>
        <v/>
      </c>
      <c r="U207" s="11">
        <f>IF(A207="","",IFERROR(S207/T207,0))</f>
        <v/>
      </c>
      <c r="V207" s="12">
        <f>IF(A207="","",IF(S207&gt;0,"Gagnant",IF(S207&lt;0,"Perdant","Égalité")))</f>
        <v/>
      </c>
      <c r="W207" s="2" t="n"/>
      <c r="X207" s="4" t="n"/>
    </row>
    <row r="208">
      <c r="A208" s="2" t="n"/>
      <c r="B208" s="3" t="n"/>
      <c r="C208" s="3" t="n"/>
      <c r="D208" s="4" t="n"/>
      <c r="E208" s="4" t="n"/>
      <c r="F208" s="4" t="n"/>
      <c r="G208" s="4" t="n"/>
      <c r="H208" s="2" t="n"/>
      <c r="I208" s="4" t="n"/>
      <c r="J208" s="2" t="n"/>
      <c r="K208" s="5" t="n"/>
      <c r="L208" s="6" t="n"/>
      <c r="M208" s="6" t="n"/>
      <c r="N208" s="6" t="n"/>
      <c r="O208" s="6" t="n"/>
      <c r="P208" s="7">
        <f>IF(A208="","",K208*L208)</f>
        <v/>
      </c>
      <c r="Q208" s="7">
        <f>IF(A208="","",IF(H208="Achat",(O208-L208)*K208,IF(H208="Vente",(L208-O208)*K208,0)))</f>
        <v/>
      </c>
      <c r="R208" s="7">
        <f>IF(A208="","",IFERROR(P208*VLOOKUP(F208,'Référentiels'!$A$2:$C$6,3,FALSE),0))</f>
        <v/>
      </c>
      <c r="S208" s="7">
        <f>IF(A208="","",Q208-R208)</f>
        <v/>
      </c>
      <c r="T208" s="7">
        <f>IF(A208="","",MAX(L208-M208,M208-L208)*K208)</f>
        <v/>
      </c>
      <c r="U208" s="8">
        <f>IF(A208="","",IFERROR(S208/T208,0))</f>
        <v/>
      </c>
      <c r="V208" s="9">
        <f>IF(A208="","",IF(S208&gt;0,"Gagnant",IF(S208&lt;0,"Perdant","Égalité")))</f>
        <v/>
      </c>
      <c r="W208" s="2" t="n"/>
      <c r="X208" s="4" t="n"/>
    </row>
    <row r="209">
      <c r="A209" s="2" t="n"/>
      <c r="B209" s="3" t="n"/>
      <c r="C209" s="3" t="n"/>
      <c r="D209" s="4" t="n"/>
      <c r="E209" s="4" t="n"/>
      <c r="F209" s="4" t="n"/>
      <c r="G209" s="4" t="n"/>
      <c r="H209" s="2" t="n"/>
      <c r="I209" s="4" t="n"/>
      <c r="J209" s="2" t="n"/>
      <c r="K209" s="5" t="n"/>
      <c r="L209" s="6" t="n"/>
      <c r="M209" s="6" t="n"/>
      <c r="N209" s="6" t="n"/>
      <c r="O209" s="6" t="n"/>
      <c r="P209" s="10">
        <f>IF(A209="","",K209*L209)</f>
        <v/>
      </c>
      <c r="Q209" s="10">
        <f>IF(A209="","",IF(H209="Achat",(O209-L209)*K209,IF(H209="Vente",(L209-O209)*K209,0)))</f>
        <v/>
      </c>
      <c r="R209" s="10">
        <f>IF(A209="","",IFERROR(P209*VLOOKUP(F209,'Référentiels'!$A$2:$C$6,3,FALSE),0))</f>
        <v/>
      </c>
      <c r="S209" s="10">
        <f>IF(A209="","",Q209-R209)</f>
        <v/>
      </c>
      <c r="T209" s="10">
        <f>IF(A209="","",MAX(L209-M209,M209-L209)*K209)</f>
        <v/>
      </c>
      <c r="U209" s="11">
        <f>IF(A209="","",IFERROR(S209/T209,0))</f>
        <v/>
      </c>
      <c r="V209" s="12">
        <f>IF(A209="","",IF(S209&gt;0,"Gagnant",IF(S209&lt;0,"Perdant","Égalité")))</f>
        <v/>
      </c>
      <c r="W209" s="2" t="n"/>
      <c r="X209" s="4" t="n"/>
    </row>
    <row r="210">
      <c r="A210" s="2" t="n"/>
      <c r="B210" s="3" t="n"/>
      <c r="C210" s="3" t="n"/>
      <c r="D210" s="4" t="n"/>
      <c r="E210" s="4" t="n"/>
      <c r="F210" s="4" t="n"/>
      <c r="G210" s="4" t="n"/>
      <c r="H210" s="2" t="n"/>
      <c r="I210" s="4" t="n"/>
      <c r="J210" s="2" t="n"/>
      <c r="K210" s="5" t="n"/>
      <c r="L210" s="6" t="n"/>
      <c r="M210" s="6" t="n"/>
      <c r="N210" s="6" t="n"/>
      <c r="O210" s="6" t="n"/>
      <c r="P210" s="7">
        <f>IF(A210="","",K210*L210)</f>
        <v/>
      </c>
      <c r="Q210" s="7">
        <f>IF(A210="","",IF(H210="Achat",(O210-L210)*K210,IF(H210="Vente",(L210-O210)*K210,0)))</f>
        <v/>
      </c>
      <c r="R210" s="7">
        <f>IF(A210="","",IFERROR(P210*VLOOKUP(F210,'Référentiels'!$A$2:$C$6,3,FALSE),0))</f>
        <v/>
      </c>
      <c r="S210" s="7">
        <f>IF(A210="","",Q210-R210)</f>
        <v/>
      </c>
      <c r="T210" s="7">
        <f>IF(A210="","",MAX(L210-M210,M210-L210)*K210)</f>
        <v/>
      </c>
      <c r="U210" s="8">
        <f>IF(A210="","",IFERROR(S210/T210,0))</f>
        <v/>
      </c>
      <c r="V210" s="9">
        <f>IF(A210="","",IF(S210&gt;0,"Gagnant",IF(S210&lt;0,"Perdant","Égalité")))</f>
        <v/>
      </c>
      <c r="W210" s="2" t="n"/>
      <c r="X210" s="4" t="n"/>
    </row>
    <row r="211">
      <c r="A211" s="2" t="n"/>
      <c r="B211" s="3" t="n"/>
      <c r="C211" s="3" t="n"/>
      <c r="D211" s="4" t="n"/>
      <c r="E211" s="4" t="n"/>
      <c r="F211" s="4" t="n"/>
      <c r="G211" s="4" t="n"/>
      <c r="H211" s="2" t="n"/>
      <c r="I211" s="4" t="n"/>
      <c r="J211" s="2" t="n"/>
      <c r="K211" s="5" t="n"/>
      <c r="L211" s="6" t="n"/>
      <c r="M211" s="6" t="n"/>
      <c r="N211" s="6" t="n"/>
      <c r="O211" s="6" t="n"/>
      <c r="P211" s="10">
        <f>IF(A211="","",K211*L211)</f>
        <v/>
      </c>
      <c r="Q211" s="10">
        <f>IF(A211="","",IF(H211="Achat",(O211-L211)*K211,IF(H211="Vente",(L211-O211)*K211,0)))</f>
        <v/>
      </c>
      <c r="R211" s="10">
        <f>IF(A211="","",IFERROR(P211*VLOOKUP(F211,'Référentiels'!$A$2:$C$6,3,FALSE),0))</f>
        <v/>
      </c>
      <c r="S211" s="10">
        <f>IF(A211="","",Q211-R211)</f>
        <v/>
      </c>
      <c r="T211" s="10">
        <f>IF(A211="","",MAX(L211-M211,M211-L211)*K211)</f>
        <v/>
      </c>
      <c r="U211" s="11">
        <f>IF(A211="","",IFERROR(S211/T211,0))</f>
        <v/>
      </c>
      <c r="V211" s="12">
        <f>IF(A211="","",IF(S211&gt;0,"Gagnant",IF(S211&lt;0,"Perdant","Égalité")))</f>
        <v/>
      </c>
      <c r="W211" s="2" t="n"/>
      <c r="X211" s="4" t="n"/>
    </row>
    <row r="212">
      <c r="A212" s="2" t="n"/>
      <c r="B212" s="3" t="n"/>
      <c r="C212" s="3" t="n"/>
      <c r="D212" s="4" t="n"/>
      <c r="E212" s="4" t="n"/>
      <c r="F212" s="4" t="n"/>
      <c r="G212" s="4" t="n"/>
      <c r="H212" s="2" t="n"/>
      <c r="I212" s="4" t="n"/>
      <c r="J212" s="2" t="n"/>
      <c r="K212" s="5" t="n"/>
      <c r="L212" s="6" t="n"/>
      <c r="M212" s="6" t="n"/>
      <c r="N212" s="6" t="n"/>
      <c r="O212" s="6" t="n"/>
      <c r="P212" s="7">
        <f>IF(A212="","",K212*L212)</f>
        <v/>
      </c>
      <c r="Q212" s="7">
        <f>IF(A212="","",IF(H212="Achat",(O212-L212)*K212,IF(H212="Vente",(L212-O212)*K212,0)))</f>
        <v/>
      </c>
      <c r="R212" s="7">
        <f>IF(A212="","",IFERROR(P212*VLOOKUP(F212,'Référentiels'!$A$2:$C$6,3,FALSE),0))</f>
        <v/>
      </c>
      <c r="S212" s="7">
        <f>IF(A212="","",Q212-R212)</f>
        <v/>
      </c>
      <c r="T212" s="7">
        <f>IF(A212="","",MAX(L212-M212,M212-L212)*K212)</f>
        <v/>
      </c>
      <c r="U212" s="8">
        <f>IF(A212="","",IFERROR(S212/T212,0))</f>
        <v/>
      </c>
      <c r="V212" s="9">
        <f>IF(A212="","",IF(S212&gt;0,"Gagnant",IF(S212&lt;0,"Perdant","Égalité")))</f>
        <v/>
      </c>
      <c r="W212" s="2" t="n"/>
      <c r="X212" s="4" t="n"/>
    </row>
    <row r="213">
      <c r="A213" s="2" t="n"/>
      <c r="B213" s="3" t="n"/>
      <c r="C213" s="3" t="n"/>
      <c r="D213" s="4" t="n"/>
      <c r="E213" s="4" t="n"/>
      <c r="F213" s="4" t="n"/>
      <c r="G213" s="4" t="n"/>
      <c r="H213" s="2" t="n"/>
      <c r="I213" s="4" t="n"/>
      <c r="J213" s="2" t="n"/>
      <c r="K213" s="5" t="n"/>
      <c r="L213" s="6" t="n"/>
      <c r="M213" s="6" t="n"/>
      <c r="N213" s="6" t="n"/>
      <c r="O213" s="6" t="n"/>
      <c r="P213" s="10">
        <f>IF(A213="","",K213*L213)</f>
        <v/>
      </c>
      <c r="Q213" s="10">
        <f>IF(A213="","",IF(H213="Achat",(O213-L213)*K213,IF(H213="Vente",(L213-O213)*K213,0)))</f>
        <v/>
      </c>
      <c r="R213" s="10">
        <f>IF(A213="","",IFERROR(P213*VLOOKUP(F213,'Référentiels'!$A$2:$C$6,3,FALSE),0))</f>
        <v/>
      </c>
      <c r="S213" s="10">
        <f>IF(A213="","",Q213-R213)</f>
        <v/>
      </c>
      <c r="T213" s="10">
        <f>IF(A213="","",MAX(L213-M213,M213-L213)*K213)</f>
        <v/>
      </c>
      <c r="U213" s="11">
        <f>IF(A213="","",IFERROR(S213/T213,0))</f>
        <v/>
      </c>
      <c r="V213" s="12">
        <f>IF(A213="","",IF(S213&gt;0,"Gagnant",IF(S213&lt;0,"Perdant","Égalité")))</f>
        <v/>
      </c>
      <c r="W213" s="2" t="n"/>
      <c r="X213" s="4" t="n"/>
    </row>
    <row r="214">
      <c r="A214" s="2" t="n"/>
      <c r="B214" s="3" t="n"/>
      <c r="C214" s="3" t="n"/>
      <c r="D214" s="4" t="n"/>
      <c r="E214" s="4" t="n"/>
      <c r="F214" s="4" t="n"/>
      <c r="G214" s="4" t="n"/>
      <c r="H214" s="2" t="n"/>
      <c r="I214" s="4" t="n"/>
      <c r="J214" s="2" t="n"/>
      <c r="K214" s="5" t="n"/>
      <c r="L214" s="6" t="n"/>
      <c r="M214" s="6" t="n"/>
      <c r="N214" s="6" t="n"/>
      <c r="O214" s="6" t="n"/>
      <c r="P214" s="7">
        <f>IF(A214="","",K214*L214)</f>
        <v/>
      </c>
      <c r="Q214" s="7">
        <f>IF(A214="","",IF(H214="Achat",(O214-L214)*K214,IF(H214="Vente",(L214-O214)*K214,0)))</f>
        <v/>
      </c>
      <c r="R214" s="7">
        <f>IF(A214="","",IFERROR(P214*VLOOKUP(F214,'Référentiels'!$A$2:$C$6,3,FALSE),0))</f>
        <v/>
      </c>
      <c r="S214" s="7">
        <f>IF(A214="","",Q214-R214)</f>
        <v/>
      </c>
      <c r="T214" s="7">
        <f>IF(A214="","",MAX(L214-M214,M214-L214)*K214)</f>
        <v/>
      </c>
      <c r="U214" s="8">
        <f>IF(A214="","",IFERROR(S214/T214,0))</f>
        <v/>
      </c>
      <c r="V214" s="9">
        <f>IF(A214="","",IF(S214&gt;0,"Gagnant",IF(S214&lt;0,"Perdant","Égalité")))</f>
        <v/>
      </c>
      <c r="W214" s="2" t="n"/>
      <c r="X214" s="4" t="n"/>
    </row>
    <row r="215">
      <c r="A215" s="2" t="n"/>
      <c r="B215" s="3" t="n"/>
      <c r="C215" s="3" t="n"/>
      <c r="D215" s="4" t="n"/>
      <c r="E215" s="4" t="n"/>
      <c r="F215" s="4" t="n"/>
      <c r="G215" s="4" t="n"/>
      <c r="H215" s="2" t="n"/>
      <c r="I215" s="4" t="n"/>
      <c r="J215" s="2" t="n"/>
      <c r="K215" s="5" t="n"/>
      <c r="L215" s="6" t="n"/>
      <c r="M215" s="6" t="n"/>
      <c r="N215" s="6" t="n"/>
      <c r="O215" s="6" t="n"/>
      <c r="P215" s="10">
        <f>IF(A215="","",K215*L215)</f>
        <v/>
      </c>
      <c r="Q215" s="10">
        <f>IF(A215="","",IF(H215="Achat",(O215-L215)*K215,IF(H215="Vente",(L215-O215)*K215,0)))</f>
        <v/>
      </c>
      <c r="R215" s="10">
        <f>IF(A215="","",IFERROR(P215*VLOOKUP(F215,'Référentiels'!$A$2:$C$6,3,FALSE),0))</f>
        <v/>
      </c>
      <c r="S215" s="10">
        <f>IF(A215="","",Q215-R215)</f>
        <v/>
      </c>
      <c r="T215" s="10">
        <f>IF(A215="","",MAX(L215-M215,M215-L215)*K215)</f>
        <v/>
      </c>
      <c r="U215" s="11">
        <f>IF(A215="","",IFERROR(S215/T215,0))</f>
        <v/>
      </c>
      <c r="V215" s="12">
        <f>IF(A215="","",IF(S215&gt;0,"Gagnant",IF(S215&lt;0,"Perdant","Égalité")))</f>
        <v/>
      </c>
      <c r="W215" s="2" t="n"/>
      <c r="X215" s="4" t="n"/>
    </row>
    <row r="216">
      <c r="A216" s="2" t="n"/>
      <c r="B216" s="3" t="n"/>
      <c r="C216" s="3" t="n"/>
      <c r="D216" s="4" t="n"/>
      <c r="E216" s="4" t="n"/>
      <c r="F216" s="4" t="n"/>
      <c r="G216" s="4" t="n"/>
      <c r="H216" s="2" t="n"/>
      <c r="I216" s="4" t="n"/>
      <c r="J216" s="2" t="n"/>
      <c r="K216" s="5" t="n"/>
      <c r="L216" s="6" t="n"/>
      <c r="M216" s="6" t="n"/>
      <c r="N216" s="6" t="n"/>
      <c r="O216" s="6" t="n"/>
      <c r="P216" s="7">
        <f>IF(A216="","",K216*L216)</f>
        <v/>
      </c>
      <c r="Q216" s="7">
        <f>IF(A216="","",IF(H216="Achat",(O216-L216)*K216,IF(H216="Vente",(L216-O216)*K216,0)))</f>
        <v/>
      </c>
      <c r="R216" s="7">
        <f>IF(A216="","",IFERROR(P216*VLOOKUP(F216,'Référentiels'!$A$2:$C$6,3,FALSE),0))</f>
        <v/>
      </c>
      <c r="S216" s="7">
        <f>IF(A216="","",Q216-R216)</f>
        <v/>
      </c>
      <c r="T216" s="7">
        <f>IF(A216="","",MAX(L216-M216,M216-L216)*K216)</f>
        <v/>
      </c>
      <c r="U216" s="8">
        <f>IF(A216="","",IFERROR(S216/T216,0))</f>
        <v/>
      </c>
      <c r="V216" s="9">
        <f>IF(A216="","",IF(S216&gt;0,"Gagnant",IF(S216&lt;0,"Perdant","Égalité")))</f>
        <v/>
      </c>
      <c r="W216" s="2" t="n"/>
      <c r="X216" s="4" t="n"/>
    </row>
    <row r="217">
      <c r="A217" s="2" t="n"/>
      <c r="B217" s="3" t="n"/>
      <c r="C217" s="3" t="n"/>
      <c r="D217" s="4" t="n"/>
      <c r="E217" s="4" t="n"/>
      <c r="F217" s="4" t="n"/>
      <c r="G217" s="4" t="n"/>
      <c r="H217" s="2" t="n"/>
      <c r="I217" s="4" t="n"/>
      <c r="J217" s="2" t="n"/>
      <c r="K217" s="5" t="n"/>
      <c r="L217" s="6" t="n"/>
      <c r="M217" s="6" t="n"/>
      <c r="N217" s="6" t="n"/>
      <c r="O217" s="6" t="n"/>
      <c r="P217" s="10">
        <f>IF(A217="","",K217*L217)</f>
        <v/>
      </c>
      <c r="Q217" s="10">
        <f>IF(A217="","",IF(H217="Achat",(O217-L217)*K217,IF(H217="Vente",(L217-O217)*K217,0)))</f>
        <v/>
      </c>
      <c r="R217" s="10">
        <f>IF(A217="","",IFERROR(P217*VLOOKUP(F217,'Référentiels'!$A$2:$C$6,3,FALSE),0))</f>
        <v/>
      </c>
      <c r="S217" s="10">
        <f>IF(A217="","",Q217-R217)</f>
        <v/>
      </c>
      <c r="T217" s="10">
        <f>IF(A217="","",MAX(L217-M217,M217-L217)*K217)</f>
        <v/>
      </c>
      <c r="U217" s="11">
        <f>IF(A217="","",IFERROR(S217/T217,0))</f>
        <v/>
      </c>
      <c r="V217" s="12">
        <f>IF(A217="","",IF(S217&gt;0,"Gagnant",IF(S217&lt;0,"Perdant","Égalité")))</f>
        <v/>
      </c>
      <c r="W217" s="2" t="n"/>
      <c r="X217" s="4" t="n"/>
    </row>
    <row r="218">
      <c r="A218" s="2" t="n"/>
      <c r="B218" s="3" t="n"/>
      <c r="C218" s="3" t="n"/>
      <c r="D218" s="4" t="n"/>
      <c r="E218" s="4" t="n"/>
      <c r="F218" s="4" t="n"/>
      <c r="G218" s="4" t="n"/>
      <c r="H218" s="2" t="n"/>
      <c r="I218" s="4" t="n"/>
      <c r="J218" s="2" t="n"/>
      <c r="K218" s="5" t="n"/>
      <c r="L218" s="6" t="n"/>
      <c r="M218" s="6" t="n"/>
      <c r="N218" s="6" t="n"/>
      <c r="O218" s="6" t="n"/>
      <c r="P218" s="7">
        <f>IF(A218="","",K218*L218)</f>
        <v/>
      </c>
      <c r="Q218" s="7">
        <f>IF(A218="","",IF(H218="Achat",(O218-L218)*K218,IF(H218="Vente",(L218-O218)*K218,0)))</f>
        <v/>
      </c>
      <c r="R218" s="7">
        <f>IF(A218="","",IFERROR(P218*VLOOKUP(F218,'Référentiels'!$A$2:$C$6,3,FALSE),0))</f>
        <v/>
      </c>
      <c r="S218" s="7">
        <f>IF(A218="","",Q218-R218)</f>
        <v/>
      </c>
      <c r="T218" s="7">
        <f>IF(A218="","",MAX(L218-M218,M218-L218)*K218)</f>
        <v/>
      </c>
      <c r="U218" s="8">
        <f>IF(A218="","",IFERROR(S218/T218,0))</f>
        <v/>
      </c>
      <c r="V218" s="9">
        <f>IF(A218="","",IF(S218&gt;0,"Gagnant",IF(S218&lt;0,"Perdant","Égalité")))</f>
        <v/>
      </c>
      <c r="W218" s="2" t="n"/>
      <c r="X218" s="4" t="n"/>
    </row>
    <row r="219">
      <c r="A219" s="2" t="n"/>
      <c r="B219" s="3" t="n"/>
      <c r="C219" s="3" t="n"/>
      <c r="D219" s="4" t="n"/>
      <c r="E219" s="4" t="n"/>
      <c r="F219" s="4" t="n"/>
      <c r="G219" s="4" t="n"/>
      <c r="H219" s="2" t="n"/>
      <c r="I219" s="4" t="n"/>
      <c r="J219" s="2" t="n"/>
      <c r="K219" s="5" t="n"/>
      <c r="L219" s="6" t="n"/>
      <c r="M219" s="6" t="n"/>
      <c r="N219" s="6" t="n"/>
      <c r="O219" s="6" t="n"/>
      <c r="P219" s="10">
        <f>IF(A219="","",K219*L219)</f>
        <v/>
      </c>
      <c r="Q219" s="10">
        <f>IF(A219="","",IF(H219="Achat",(O219-L219)*K219,IF(H219="Vente",(L219-O219)*K219,0)))</f>
        <v/>
      </c>
      <c r="R219" s="10">
        <f>IF(A219="","",IFERROR(P219*VLOOKUP(F219,'Référentiels'!$A$2:$C$6,3,FALSE),0))</f>
        <v/>
      </c>
      <c r="S219" s="10">
        <f>IF(A219="","",Q219-R219)</f>
        <v/>
      </c>
      <c r="T219" s="10">
        <f>IF(A219="","",MAX(L219-M219,M219-L219)*K219)</f>
        <v/>
      </c>
      <c r="U219" s="11">
        <f>IF(A219="","",IFERROR(S219/T219,0))</f>
        <v/>
      </c>
      <c r="V219" s="12">
        <f>IF(A219="","",IF(S219&gt;0,"Gagnant",IF(S219&lt;0,"Perdant","Égalité")))</f>
        <v/>
      </c>
      <c r="W219" s="2" t="n"/>
      <c r="X219" s="4" t="n"/>
    </row>
    <row r="220">
      <c r="A220" s="2" t="n"/>
      <c r="B220" s="3" t="n"/>
      <c r="C220" s="3" t="n"/>
      <c r="D220" s="4" t="n"/>
      <c r="E220" s="4" t="n"/>
      <c r="F220" s="4" t="n"/>
      <c r="G220" s="4" t="n"/>
      <c r="H220" s="2" t="n"/>
      <c r="I220" s="4" t="n"/>
      <c r="J220" s="2" t="n"/>
      <c r="K220" s="5" t="n"/>
      <c r="L220" s="6" t="n"/>
      <c r="M220" s="6" t="n"/>
      <c r="N220" s="6" t="n"/>
      <c r="O220" s="6" t="n"/>
      <c r="P220" s="7">
        <f>IF(A220="","",K220*L220)</f>
        <v/>
      </c>
      <c r="Q220" s="7">
        <f>IF(A220="","",IF(H220="Achat",(O220-L220)*K220,IF(H220="Vente",(L220-O220)*K220,0)))</f>
        <v/>
      </c>
      <c r="R220" s="7">
        <f>IF(A220="","",IFERROR(P220*VLOOKUP(F220,'Référentiels'!$A$2:$C$6,3,FALSE),0))</f>
        <v/>
      </c>
      <c r="S220" s="7">
        <f>IF(A220="","",Q220-R220)</f>
        <v/>
      </c>
      <c r="T220" s="7">
        <f>IF(A220="","",MAX(L220-M220,M220-L220)*K220)</f>
        <v/>
      </c>
      <c r="U220" s="8">
        <f>IF(A220="","",IFERROR(S220/T220,0))</f>
        <v/>
      </c>
      <c r="V220" s="9">
        <f>IF(A220="","",IF(S220&gt;0,"Gagnant",IF(S220&lt;0,"Perdant","Égalité")))</f>
        <v/>
      </c>
      <c r="W220" s="2" t="n"/>
      <c r="X220" s="4" t="n"/>
    </row>
    <row r="221">
      <c r="A221" s="2" t="n"/>
      <c r="B221" s="3" t="n"/>
      <c r="C221" s="3" t="n"/>
      <c r="D221" s="4" t="n"/>
      <c r="E221" s="4" t="n"/>
      <c r="F221" s="4" t="n"/>
      <c r="G221" s="4" t="n"/>
      <c r="H221" s="2" t="n"/>
      <c r="I221" s="4" t="n"/>
      <c r="J221" s="2" t="n"/>
      <c r="K221" s="5" t="n"/>
      <c r="L221" s="6" t="n"/>
      <c r="M221" s="6" t="n"/>
      <c r="N221" s="6" t="n"/>
      <c r="O221" s="6" t="n"/>
      <c r="P221" s="10">
        <f>IF(A221="","",K221*L221)</f>
        <v/>
      </c>
      <c r="Q221" s="10">
        <f>IF(A221="","",IF(H221="Achat",(O221-L221)*K221,IF(H221="Vente",(L221-O221)*K221,0)))</f>
        <v/>
      </c>
      <c r="R221" s="10">
        <f>IF(A221="","",IFERROR(P221*VLOOKUP(F221,'Référentiels'!$A$2:$C$6,3,FALSE),0))</f>
        <v/>
      </c>
      <c r="S221" s="10">
        <f>IF(A221="","",Q221-R221)</f>
        <v/>
      </c>
      <c r="T221" s="10">
        <f>IF(A221="","",MAX(L221-M221,M221-L221)*K221)</f>
        <v/>
      </c>
      <c r="U221" s="11">
        <f>IF(A221="","",IFERROR(S221/T221,0))</f>
        <v/>
      </c>
      <c r="V221" s="12">
        <f>IF(A221="","",IF(S221&gt;0,"Gagnant",IF(S221&lt;0,"Perdant","Égalité")))</f>
        <v/>
      </c>
      <c r="W221" s="2" t="n"/>
      <c r="X221" s="4" t="n"/>
    </row>
    <row r="222">
      <c r="A222" s="2" t="n"/>
      <c r="B222" s="3" t="n"/>
      <c r="C222" s="3" t="n"/>
      <c r="D222" s="4" t="n"/>
      <c r="E222" s="4" t="n"/>
      <c r="F222" s="4" t="n"/>
      <c r="G222" s="4" t="n"/>
      <c r="H222" s="2" t="n"/>
      <c r="I222" s="4" t="n"/>
      <c r="J222" s="2" t="n"/>
      <c r="K222" s="5" t="n"/>
      <c r="L222" s="6" t="n"/>
      <c r="M222" s="6" t="n"/>
      <c r="N222" s="6" t="n"/>
      <c r="O222" s="6" t="n"/>
      <c r="P222" s="7">
        <f>IF(A222="","",K222*L222)</f>
        <v/>
      </c>
      <c r="Q222" s="7">
        <f>IF(A222="","",IF(H222="Achat",(O222-L222)*K222,IF(H222="Vente",(L222-O222)*K222,0)))</f>
        <v/>
      </c>
      <c r="R222" s="7">
        <f>IF(A222="","",IFERROR(P222*VLOOKUP(F222,'Référentiels'!$A$2:$C$6,3,FALSE),0))</f>
        <v/>
      </c>
      <c r="S222" s="7">
        <f>IF(A222="","",Q222-R222)</f>
        <v/>
      </c>
      <c r="T222" s="7">
        <f>IF(A222="","",MAX(L222-M222,M222-L222)*K222)</f>
        <v/>
      </c>
      <c r="U222" s="8">
        <f>IF(A222="","",IFERROR(S222/T222,0))</f>
        <v/>
      </c>
      <c r="V222" s="9">
        <f>IF(A222="","",IF(S222&gt;0,"Gagnant",IF(S222&lt;0,"Perdant","Égalité")))</f>
        <v/>
      </c>
      <c r="W222" s="2" t="n"/>
      <c r="X222" s="4" t="n"/>
    </row>
    <row r="223">
      <c r="A223" s="2" t="n"/>
      <c r="B223" s="3" t="n"/>
      <c r="C223" s="3" t="n"/>
      <c r="D223" s="4" t="n"/>
      <c r="E223" s="4" t="n"/>
      <c r="F223" s="4" t="n"/>
      <c r="G223" s="4" t="n"/>
      <c r="H223" s="2" t="n"/>
      <c r="I223" s="4" t="n"/>
      <c r="J223" s="2" t="n"/>
      <c r="K223" s="5" t="n"/>
      <c r="L223" s="6" t="n"/>
      <c r="M223" s="6" t="n"/>
      <c r="N223" s="6" t="n"/>
      <c r="O223" s="6" t="n"/>
      <c r="P223" s="10">
        <f>IF(A223="","",K223*L223)</f>
        <v/>
      </c>
      <c r="Q223" s="10">
        <f>IF(A223="","",IF(H223="Achat",(O223-L223)*K223,IF(H223="Vente",(L223-O223)*K223,0)))</f>
        <v/>
      </c>
      <c r="R223" s="10">
        <f>IF(A223="","",IFERROR(P223*VLOOKUP(F223,'Référentiels'!$A$2:$C$6,3,FALSE),0))</f>
        <v/>
      </c>
      <c r="S223" s="10">
        <f>IF(A223="","",Q223-R223)</f>
        <v/>
      </c>
      <c r="T223" s="10">
        <f>IF(A223="","",MAX(L223-M223,M223-L223)*K223)</f>
        <v/>
      </c>
      <c r="U223" s="11">
        <f>IF(A223="","",IFERROR(S223/T223,0))</f>
        <v/>
      </c>
      <c r="V223" s="12">
        <f>IF(A223="","",IF(S223&gt;0,"Gagnant",IF(S223&lt;0,"Perdant","Égalité")))</f>
        <v/>
      </c>
      <c r="W223" s="2" t="n"/>
      <c r="X223" s="4" t="n"/>
    </row>
    <row r="224">
      <c r="A224" s="2" t="n"/>
      <c r="B224" s="3" t="n"/>
      <c r="C224" s="3" t="n"/>
      <c r="D224" s="4" t="n"/>
      <c r="E224" s="4" t="n"/>
      <c r="F224" s="4" t="n"/>
      <c r="G224" s="4" t="n"/>
      <c r="H224" s="2" t="n"/>
      <c r="I224" s="4" t="n"/>
      <c r="J224" s="2" t="n"/>
      <c r="K224" s="5" t="n"/>
      <c r="L224" s="6" t="n"/>
      <c r="M224" s="6" t="n"/>
      <c r="N224" s="6" t="n"/>
      <c r="O224" s="6" t="n"/>
      <c r="P224" s="7">
        <f>IF(A224="","",K224*L224)</f>
        <v/>
      </c>
      <c r="Q224" s="7">
        <f>IF(A224="","",IF(H224="Achat",(O224-L224)*K224,IF(H224="Vente",(L224-O224)*K224,0)))</f>
        <v/>
      </c>
      <c r="R224" s="7">
        <f>IF(A224="","",IFERROR(P224*VLOOKUP(F224,'Référentiels'!$A$2:$C$6,3,FALSE),0))</f>
        <v/>
      </c>
      <c r="S224" s="7">
        <f>IF(A224="","",Q224-R224)</f>
        <v/>
      </c>
      <c r="T224" s="7">
        <f>IF(A224="","",MAX(L224-M224,M224-L224)*K224)</f>
        <v/>
      </c>
      <c r="U224" s="8">
        <f>IF(A224="","",IFERROR(S224/T224,0))</f>
        <v/>
      </c>
      <c r="V224" s="9">
        <f>IF(A224="","",IF(S224&gt;0,"Gagnant",IF(S224&lt;0,"Perdant","Égalité")))</f>
        <v/>
      </c>
      <c r="W224" s="2" t="n"/>
      <c r="X224" s="4" t="n"/>
    </row>
    <row r="225">
      <c r="A225" s="2" t="n"/>
      <c r="B225" s="3" t="n"/>
      <c r="C225" s="3" t="n"/>
      <c r="D225" s="4" t="n"/>
      <c r="E225" s="4" t="n"/>
      <c r="F225" s="4" t="n"/>
      <c r="G225" s="4" t="n"/>
      <c r="H225" s="2" t="n"/>
      <c r="I225" s="4" t="n"/>
      <c r="J225" s="2" t="n"/>
      <c r="K225" s="5" t="n"/>
      <c r="L225" s="6" t="n"/>
      <c r="M225" s="6" t="n"/>
      <c r="N225" s="6" t="n"/>
      <c r="O225" s="6" t="n"/>
      <c r="P225" s="10">
        <f>IF(A225="","",K225*L225)</f>
        <v/>
      </c>
      <c r="Q225" s="10">
        <f>IF(A225="","",IF(H225="Achat",(O225-L225)*K225,IF(H225="Vente",(L225-O225)*K225,0)))</f>
        <v/>
      </c>
      <c r="R225" s="10">
        <f>IF(A225="","",IFERROR(P225*VLOOKUP(F225,'Référentiels'!$A$2:$C$6,3,FALSE),0))</f>
        <v/>
      </c>
      <c r="S225" s="10">
        <f>IF(A225="","",Q225-R225)</f>
        <v/>
      </c>
      <c r="T225" s="10">
        <f>IF(A225="","",MAX(L225-M225,M225-L225)*K225)</f>
        <v/>
      </c>
      <c r="U225" s="11">
        <f>IF(A225="","",IFERROR(S225/T225,0))</f>
        <v/>
      </c>
      <c r="V225" s="12">
        <f>IF(A225="","",IF(S225&gt;0,"Gagnant",IF(S225&lt;0,"Perdant","Égalité")))</f>
        <v/>
      </c>
      <c r="W225" s="2" t="n"/>
      <c r="X225" s="4" t="n"/>
    </row>
    <row r="226">
      <c r="A226" s="2" t="n"/>
      <c r="B226" s="3" t="n"/>
      <c r="C226" s="3" t="n"/>
      <c r="D226" s="4" t="n"/>
      <c r="E226" s="4" t="n"/>
      <c r="F226" s="4" t="n"/>
      <c r="G226" s="4" t="n"/>
      <c r="H226" s="2" t="n"/>
      <c r="I226" s="4" t="n"/>
      <c r="J226" s="2" t="n"/>
      <c r="K226" s="5" t="n"/>
      <c r="L226" s="6" t="n"/>
      <c r="M226" s="6" t="n"/>
      <c r="N226" s="6" t="n"/>
      <c r="O226" s="6" t="n"/>
      <c r="P226" s="7">
        <f>IF(A226="","",K226*L226)</f>
        <v/>
      </c>
      <c r="Q226" s="7">
        <f>IF(A226="","",IF(H226="Achat",(O226-L226)*K226,IF(H226="Vente",(L226-O226)*K226,0)))</f>
        <v/>
      </c>
      <c r="R226" s="7">
        <f>IF(A226="","",IFERROR(P226*VLOOKUP(F226,'Référentiels'!$A$2:$C$6,3,FALSE),0))</f>
        <v/>
      </c>
      <c r="S226" s="7">
        <f>IF(A226="","",Q226-R226)</f>
        <v/>
      </c>
      <c r="T226" s="7">
        <f>IF(A226="","",MAX(L226-M226,M226-L226)*K226)</f>
        <v/>
      </c>
      <c r="U226" s="8">
        <f>IF(A226="","",IFERROR(S226/T226,0))</f>
        <v/>
      </c>
      <c r="V226" s="9">
        <f>IF(A226="","",IF(S226&gt;0,"Gagnant",IF(S226&lt;0,"Perdant","Égalité")))</f>
        <v/>
      </c>
      <c r="W226" s="2" t="n"/>
      <c r="X226" s="4" t="n"/>
    </row>
    <row r="227">
      <c r="A227" s="2" t="n"/>
      <c r="B227" s="3" t="n"/>
      <c r="C227" s="3" t="n"/>
      <c r="D227" s="4" t="n"/>
      <c r="E227" s="4" t="n"/>
      <c r="F227" s="4" t="n"/>
      <c r="G227" s="4" t="n"/>
      <c r="H227" s="2" t="n"/>
      <c r="I227" s="4" t="n"/>
      <c r="J227" s="2" t="n"/>
      <c r="K227" s="5" t="n"/>
      <c r="L227" s="6" t="n"/>
      <c r="M227" s="6" t="n"/>
      <c r="N227" s="6" t="n"/>
      <c r="O227" s="6" t="n"/>
      <c r="P227" s="10">
        <f>IF(A227="","",K227*L227)</f>
        <v/>
      </c>
      <c r="Q227" s="10">
        <f>IF(A227="","",IF(H227="Achat",(O227-L227)*K227,IF(H227="Vente",(L227-O227)*K227,0)))</f>
        <v/>
      </c>
      <c r="R227" s="10">
        <f>IF(A227="","",IFERROR(P227*VLOOKUP(F227,'Référentiels'!$A$2:$C$6,3,FALSE),0))</f>
        <v/>
      </c>
      <c r="S227" s="10">
        <f>IF(A227="","",Q227-R227)</f>
        <v/>
      </c>
      <c r="T227" s="10">
        <f>IF(A227="","",MAX(L227-M227,M227-L227)*K227)</f>
        <v/>
      </c>
      <c r="U227" s="11">
        <f>IF(A227="","",IFERROR(S227/T227,0))</f>
        <v/>
      </c>
      <c r="V227" s="12">
        <f>IF(A227="","",IF(S227&gt;0,"Gagnant",IF(S227&lt;0,"Perdant","Égalité")))</f>
        <v/>
      </c>
      <c r="W227" s="2" t="n"/>
      <c r="X227" s="4" t="n"/>
    </row>
    <row r="228">
      <c r="A228" s="2" t="n"/>
      <c r="B228" s="3" t="n"/>
      <c r="C228" s="3" t="n"/>
      <c r="D228" s="4" t="n"/>
      <c r="E228" s="4" t="n"/>
      <c r="F228" s="4" t="n"/>
      <c r="G228" s="4" t="n"/>
      <c r="H228" s="2" t="n"/>
      <c r="I228" s="4" t="n"/>
      <c r="J228" s="2" t="n"/>
      <c r="K228" s="5" t="n"/>
      <c r="L228" s="6" t="n"/>
      <c r="M228" s="6" t="n"/>
      <c r="N228" s="6" t="n"/>
      <c r="O228" s="6" t="n"/>
      <c r="P228" s="7">
        <f>IF(A228="","",K228*L228)</f>
        <v/>
      </c>
      <c r="Q228" s="7">
        <f>IF(A228="","",IF(H228="Achat",(O228-L228)*K228,IF(H228="Vente",(L228-O228)*K228,0)))</f>
        <v/>
      </c>
      <c r="R228" s="7">
        <f>IF(A228="","",IFERROR(P228*VLOOKUP(F228,'Référentiels'!$A$2:$C$6,3,FALSE),0))</f>
        <v/>
      </c>
      <c r="S228" s="7">
        <f>IF(A228="","",Q228-R228)</f>
        <v/>
      </c>
      <c r="T228" s="7">
        <f>IF(A228="","",MAX(L228-M228,M228-L228)*K228)</f>
        <v/>
      </c>
      <c r="U228" s="8">
        <f>IF(A228="","",IFERROR(S228/T228,0))</f>
        <v/>
      </c>
      <c r="V228" s="9">
        <f>IF(A228="","",IF(S228&gt;0,"Gagnant",IF(S228&lt;0,"Perdant","Égalité")))</f>
        <v/>
      </c>
      <c r="W228" s="2" t="n"/>
      <c r="X228" s="4" t="n"/>
    </row>
    <row r="229">
      <c r="A229" s="2" t="n"/>
      <c r="B229" s="3" t="n"/>
      <c r="C229" s="3" t="n"/>
      <c r="D229" s="4" t="n"/>
      <c r="E229" s="4" t="n"/>
      <c r="F229" s="4" t="n"/>
      <c r="G229" s="4" t="n"/>
      <c r="H229" s="2" t="n"/>
      <c r="I229" s="4" t="n"/>
      <c r="J229" s="2" t="n"/>
      <c r="K229" s="5" t="n"/>
      <c r="L229" s="6" t="n"/>
      <c r="M229" s="6" t="n"/>
      <c r="N229" s="6" t="n"/>
      <c r="O229" s="6" t="n"/>
      <c r="P229" s="10">
        <f>IF(A229="","",K229*L229)</f>
        <v/>
      </c>
      <c r="Q229" s="10">
        <f>IF(A229="","",IF(H229="Achat",(O229-L229)*K229,IF(H229="Vente",(L229-O229)*K229,0)))</f>
        <v/>
      </c>
      <c r="R229" s="10">
        <f>IF(A229="","",IFERROR(P229*VLOOKUP(F229,'Référentiels'!$A$2:$C$6,3,FALSE),0))</f>
        <v/>
      </c>
      <c r="S229" s="10">
        <f>IF(A229="","",Q229-R229)</f>
        <v/>
      </c>
      <c r="T229" s="10">
        <f>IF(A229="","",MAX(L229-M229,M229-L229)*K229)</f>
        <v/>
      </c>
      <c r="U229" s="11">
        <f>IF(A229="","",IFERROR(S229/T229,0))</f>
        <v/>
      </c>
      <c r="V229" s="12">
        <f>IF(A229="","",IF(S229&gt;0,"Gagnant",IF(S229&lt;0,"Perdant","Égalité")))</f>
        <v/>
      </c>
      <c r="W229" s="2" t="n"/>
      <c r="X229" s="4" t="n"/>
    </row>
    <row r="230">
      <c r="A230" s="2" t="n"/>
      <c r="B230" s="3" t="n"/>
      <c r="C230" s="3" t="n"/>
      <c r="D230" s="4" t="n"/>
      <c r="E230" s="4" t="n"/>
      <c r="F230" s="4" t="n"/>
      <c r="G230" s="4" t="n"/>
      <c r="H230" s="2" t="n"/>
      <c r="I230" s="4" t="n"/>
      <c r="J230" s="2" t="n"/>
      <c r="K230" s="5" t="n"/>
      <c r="L230" s="6" t="n"/>
      <c r="M230" s="6" t="n"/>
      <c r="N230" s="6" t="n"/>
      <c r="O230" s="6" t="n"/>
      <c r="P230" s="7">
        <f>IF(A230="","",K230*L230)</f>
        <v/>
      </c>
      <c r="Q230" s="7">
        <f>IF(A230="","",IF(H230="Achat",(O230-L230)*K230,IF(H230="Vente",(L230-O230)*K230,0)))</f>
        <v/>
      </c>
      <c r="R230" s="7">
        <f>IF(A230="","",IFERROR(P230*VLOOKUP(F230,'Référentiels'!$A$2:$C$6,3,FALSE),0))</f>
        <v/>
      </c>
      <c r="S230" s="7">
        <f>IF(A230="","",Q230-R230)</f>
        <v/>
      </c>
      <c r="T230" s="7">
        <f>IF(A230="","",MAX(L230-M230,M230-L230)*K230)</f>
        <v/>
      </c>
      <c r="U230" s="8">
        <f>IF(A230="","",IFERROR(S230/T230,0))</f>
        <v/>
      </c>
      <c r="V230" s="9">
        <f>IF(A230="","",IF(S230&gt;0,"Gagnant",IF(S230&lt;0,"Perdant","Égalité")))</f>
        <v/>
      </c>
      <c r="W230" s="2" t="n"/>
      <c r="X230" s="4" t="n"/>
    </row>
    <row r="231">
      <c r="A231" s="2" t="n"/>
      <c r="B231" s="3" t="n"/>
      <c r="C231" s="3" t="n"/>
      <c r="D231" s="4" t="n"/>
      <c r="E231" s="4" t="n"/>
      <c r="F231" s="4" t="n"/>
      <c r="G231" s="4" t="n"/>
      <c r="H231" s="2" t="n"/>
      <c r="I231" s="4" t="n"/>
      <c r="J231" s="2" t="n"/>
      <c r="K231" s="5" t="n"/>
      <c r="L231" s="6" t="n"/>
      <c r="M231" s="6" t="n"/>
      <c r="N231" s="6" t="n"/>
      <c r="O231" s="6" t="n"/>
      <c r="P231" s="10">
        <f>IF(A231="","",K231*L231)</f>
        <v/>
      </c>
      <c r="Q231" s="10">
        <f>IF(A231="","",IF(H231="Achat",(O231-L231)*K231,IF(H231="Vente",(L231-O231)*K231,0)))</f>
        <v/>
      </c>
      <c r="R231" s="10">
        <f>IF(A231="","",IFERROR(P231*VLOOKUP(F231,'Référentiels'!$A$2:$C$6,3,FALSE),0))</f>
        <v/>
      </c>
      <c r="S231" s="10">
        <f>IF(A231="","",Q231-R231)</f>
        <v/>
      </c>
      <c r="T231" s="10">
        <f>IF(A231="","",MAX(L231-M231,M231-L231)*K231)</f>
        <v/>
      </c>
      <c r="U231" s="11">
        <f>IF(A231="","",IFERROR(S231/T231,0))</f>
        <v/>
      </c>
      <c r="V231" s="12">
        <f>IF(A231="","",IF(S231&gt;0,"Gagnant",IF(S231&lt;0,"Perdant","Égalité")))</f>
        <v/>
      </c>
      <c r="W231" s="2" t="n"/>
      <c r="X231" s="4" t="n"/>
    </row>
    <row r="232">
      <c r="A232" s="2" t="n"/>
      <c r="B232" s="3" t="n"/>
      <c r="C232" s="3" t="n"/>
      <c r="D232" s="4" t="n"/>
      <c r="E232" s="4" t="n"/>
      <c r="F232" s="4" t="n"/>
      <c r="G232" s="4" t="n"/>
      <c r="H232" s="2" t="n"/>
      <c r="I232" s="4" t="n"/>
      <c r="J232" s="2" t="n"/>
      <c r="K232" s="5" t="n"/>
      <c r="L232" s="6" t="n"/>
      <c r="M232" s="6" t="n"/>
      <c r="N232" s="6" t="n"/>
      <c r="O232" s="6" t="n"/>
      <c r="P232" s="7">
        <f>IF(A232="","",K232*L232)</f>
        <v/>
      </c>
      <c r="Q232" s="7">
        <f>IF(A232="","",IF(H232="Achat",(O232-L232)*K232,IF(H232="Vente",(L232-O232)*K232,0)))</f>
        <v/>
      </c>
      <c r="R232" s="7">
        <f>IF(A232="","",IFERROR(P232*VLOOKUP(F232,'Référentiels'!$A$2:$C$6,3,FALSE),0))</f>
        <v/>
      </c>
      <c r="S232" s="7">
        <f>IF(A232="","",Q232-R232)</f>
        <v/>
      </c>
      <c r="T232" s="7">
        <f>IF(A232="","",MAX(L232-M232,M232-L232)*K232)</f>
        <v/>
      </c>
      <c r="U232" s="8">
        <f>IF(A232="","",IFERROR(S232/T232,0))</f>
        <v/>
      </c>
      <c r="V232" s="9">
        <f>IF(A232="","",IF(S232&gt;0,"Gagnant",IF(S232&lt;0,"Perdant","Égalité")))</f>
        <v/>
      </c>
      <c r="W232" s="2" t="n"/>
      <c r="X232" s="4" t="n"/>
    </row>
    <row r="233">
      <c r="A233" s="2" t="n"/>
      <c r="B233" s="3" t="n"/>
      <c r="C233" s="3" t="n"/>
      <c r="D233" s="4" t="n"/>
      <c r="E233" s="4" t="n"/>
      <c r="F233" s="4" t="n"/>
      <c r="G233" s="4" t="n"/>
      <c r="H233" s="2" t="n"/>
      <c r="I233" s="4" t="n"/>
      <c r="J233" s="2" t="n"/>
      <c r="K233" s="5" t="n"/>
      <c r="L233" s="6" t="n"/>
      <c r="M233" s="6" t="n"/>
      <c r="N233" s="6" t="n"/>
      <c r="O233" s="6" t="n"/>
      <c r="P233" s="10">
        <f>IF(A233="","",K233*L233)</f>
        <v/>
      </c>
      <c r="Q233" s="10">
        <f>IF(A233="","",IF(H233="Achat",(O233-L233)*K233,IF(H233="Vente",(L233-O233)*K233,0)))</f>
        <v/>
      </c>
      <c r="R233" s="10">
        <f>IF(A233="","",IFERROR(P233*VLOOKUP(F233,'Référentiels'!$A$2:$C$6,3,FALSE),0))</f>
        <v/>
      </c>
      <c r="S233" s="10">
        <f>IF(A233="","",Q233-R233)</f>
        <v/>
      </c>
      <c r="T233" s="10">
        <f>IF(A233="","",MAX(L233-M233,M233-L233)*K233)</f>
        <v/>
      </c>
      <c r="U233" s="11">
        <f>IF(A233="","",IFERROR(S233/T233,0))</f>
        <v/>
      </c>
      <c r="V233" s="12">
        <f>IF(A233="","",IF(S233&gt;0,"Gagnant",IF(S233&lt;0,"Perdant","Égalité")))</f>
        <v/>
      </c>
      <c r="W233" s="2" t="n"/>
      <c r="X233" s="4" t="n"/>
    </row>
    <row r="234">
      <c r="A234" s="2" t="n"/>
      <c r="B234" s="3" t="n"/>
      <c r="C234" s="3" t="n"/>
      <c r="D234" s="4" t="n"/>
      <c r="E234" s="4" t="n"/>
      <c r="F234" s="4" t="n"/>
      <c r="G234" s="4" t="n"/>
      <c r="H234" s="2" t="n"/>
      <c r="I234" s="4" t="n"/>
      <c r="J234" s="2" t="n"/>
      <c r="K234" s="5" t="n"/>
      <c r="L234" s="6" t="n"/>
      <c r="M234" s="6" t="n"/>
      <c r="N234" s="6" t="n"/>
      <c r="O234" s="6" t="n"/>
      <c r="P234" s="7">
        <f>IF(A234="","",K234*L234)</f>
        <v/>
      </c>
      <c r="Q234" s="7">
        <f>IF(A234="","",IF(H234="Achat",(O234-L234)*K234,IF(H234="Vente",(L234-O234)*K234,0)))</f>
        <v/>
      </c>
      <c r="R234" s="7">
        <f>IF(A234="","",IFERROR(P234*VLOOKUP(F234,'Référentiels'!$A$2:$C$6,3,FALSE),0))</f>
        <v/>
      </c>
      <c r="S234" s="7">
        <f>IF(A234="","",Q234-R234)</f>
        <v/>
      </c>
      <c r="T234" s="7">
        <f>IF(A234="","",MAX(L234-M234,M234-L234)*K234)</f>
        <v/>
      </c>
      <c r="U234" s="8">
        <f>IF(A234="","",IFERROR(S234/T234,0))</f>
        <v/>
      </c>
      <c r="V234" s="9">
        <f>IF(A234="","",IF(S234&gt;0,"Gagnant",IF(S234&lt;0,"Perdant","Égalité")))</f>
        <v/>
      </c>
      <c r="W234" s="2" t="n"/>
      <c r="X234" s="4" t="n"/>
    </row>
    <row r="235">
      <c r="A235" s="2" t="n"/>
      <c r="B235" s="3" t="n"/>
      <c r="C235" s="3" t="n"/>
      <c r="D235" s="4" t="n"/>
      <c r="E235" s="4" t="n"/>
      <c r="F235" s="4" t="n"/>
      <c r="G235" s="4" t="n"/>
      <c r="H235" s="2" t="n"/>
      <c r="I235" s="4" t="n"/>
      <c r="J235" s="2" t="n"/>
      <c r="K235" s="5" t="n"/>
      <c r="L235" s="6" t="n"/>
      <c r="M235" s="6" t="n"/>
      <c r="N235" s="6" t="n"/>
      <c r="O235" s="6" t="n"/>
      <c r="P235" s="10">
        <f>IF(A235="","",K235*L235)</f>
        <v/>
      </c>
      <c r="Q235" s="10">
        <f>IF(A235="","",IF(H235="Achat",(O235-L235)*K235,IF(H235="Vente",(L235-O235)*K235,0)))</f>
        <v/>
      </c>
      <c r="R235" s="10">
        <f>IF(A235="","",IFERROR(P235*VLOOKUP(F235,'Référentiels'!$A$2:$C$6,3,FALSE),0))</f>
        <v/>
      </c>
      <c r="S235" s="10">
        <f>IF(A235="","",Q235-R235)</f>
        <v/>
      </c>
      <c r="T235" s="10">
        <f>IF(A235="","",MAX(L235-M235,M235-L235)*K235)</f>
        <v/>
      </c>
      <c r="U235" s="11">
        <f>IF(A235="","",IFERROR(S235/T235,0))</f>
        <v/>
      </c>
      <c r="V235" s="12">
        <f>IF(A235="","",IF(S235&gt;0,"Gagnant",IF(S235&lt;0,"Perdant","Égalité")))</f>
        <v/>
      </c>
      <c r="W235" s="2" t="n"/>
      <c r="X235" s="4" t="n"/>
    </row>
    <row r="236">
      <c r="A236" s="2" t="n"/>
      <c r="B236" s="3" t="n"/>
      <c r="C236" s="3" t="n"/>
      <c r="D236" s="4" t="n"/>
      <c r="E236" s="4" t="n"/>
      <c r="F236" s="4" t="n"/>
      <c r="G236" s="4" t="n"/>
      <c r="H236" s="2" t="n"/>
      <c r="I236" s="4" t="n"/>
      <c r="J236" s="2" t="n"/>
      <c r="K236" s="5" t="n"/>
      <c r="L236" s="6" t="n"/>
      <c r="M236" s="6" t="n"/>
      <c r="N236" s="6" t="n"/>
      <c r="O236" s="6" t="n"/>
      <c r="P236" s="7">
        <f>IF(A236="","",K236*L236)</f>
        <v/>
      </c>
      <c r="Q236" s="7">
        <f>IF(A236="","",IF(H236="Achat",(O236-L236)*K236,IF(H236="Vente",(L236-O236)*K236,0)))</f>
        <v/>
      </c>
      <c r="R236" s="7">
        <f>IF(A236="","",IFERROR(P236*VLOOKUP(F236,'Référentiels'!$A$2:$C$6,3,FALSE),0))</f>
        <v/>
      </c>
      <c r="S236" s="7">
        <f>IF(A236="","",Q236-R236)</f>
        <v/>
      </c>
      <c r="T236" s="7">
        <f>IF(A236="","",MAX(L236-M236,M236-L236)*K236)</f>
        <v/>
      </c>
      <c r="U236" s="8">
        <f>IF(A236="","",IFERROR(S236/T236,0))</f>
        <v/>
      </c>
      <c r="V236" s="9">
        <f>IF(A236="","",IF(S236&gt;0,"Gagnant",IF(S236&lt;0,"Perdant","Égalité")))</f>
        <v/>
      </c>
      <c r="W236" s="2" t="n"/>
      <c r="X236" s="4" t="n"/>
    </row>
    <row r="237">
      <c r="A237" s="2" t="n"/>
      <c r="B237" s="3" t="n"/>
      <c r="C237" s="3" t="n"/>
      <c r="D237" s="4" t="n"/>
      <c r="E237" s="4" t="n"/>
      <c r="F237" s="4" t="n"/>
      <c r="G237" s="4" t="n"/>
      <c r="H237" s="2" t="n"/>
      <c r="I237" s="4" t="n"/>
      <c r="J237" s="2" t="n"/>
      <c r="K237" s="5" t="n"/>
      <c r="L237" s="6" t="n"/>
      <c r="M237" s="6" t="n"/>
      <c r="N237" s="6" t="n"/>
      <c r="O237" s="6" t="n"/>
      <c r="P237" s="10">
        <f>IF(A237="","",K237*L237)</f>
        <v/>
      </c>
      <c r="Q237" s="10">
        <f>IF(A237="","",IF(H237="Achat",(O237-L237)*K237,IF(H237="Vente",(L237-O237)*K237,0)))</f>
        <v/>
      </c>
      <c r="R237" s="10">
        <f>IF(A237="","",IFERROR(P237*VLOOKUP(F237,'Référentiels'!$A$2:$C$6,3,FALSE),0))</f>
        <v/>
      </c>
      <c r="S237" s="10">
        <f>IF(A237="","",Q237-R237)</f>
        <v/>
      </c>
      <c r="T237" s="10">
        <f>IF(A237="","",MAX(L237-M237,M237-L237)*K237)</f>
        <v/>
      </c>
      <c r="U237" s="11">
        <f>IF(A237="","",IFERROR(S237/T237,0))</f>
        <v/>
      </c>
      <c r="V237" s="12">
        <f>IF(A237="","",IF(S237&gt;0,"Gagnant",IF(S237&lt;0,"Perdant","Égalité")))</f>
        <v/>
      </c>
      <c r="W237" s="2" t="n"/>
      <c r="X237" s="4" t="n"/>
    </row>
    <row r="238">
      <c r="A238" s="2" t="n"/>
      <c r="B238" s="3" t="n"/>
      <c r="C238" s="3" t="n"/>
      <c r="D238" s="4" t="n"/>
      <c r="E238" s="4" t="n"/>
      <c r="F238" s="4" t="n"/>
      <c r="G238" s="4" t="n"/>
      <c r="H238" s="2" t="n"/>
      <c r="I238" s="4" t="n"/>
      <c r="J238" s="2" t="n"/>
      <c r="K238" s="5" t="n"/>
      <c r="L238" s="6" t="n"/>
      <c r="M238" s="6" t="n"/>
      <c r="N238" s="6" t="n"/>
      <c r="O238" s="6" t="n"/>
      <c r="P238" s="7">
        <f>IF(A238="","",K238*L238)</f>
        <v/>
      </c>
      <c r="Q238" s="7">
        <f>IF(A238="","",IF(H238="Achat",(O238-L238)*K238,IF(H238="Vente",(L238-O238)*K238,0)))</f>
        <v/>
      </c>
      <c r="R238" s="7">
        <f>IF(A238="","",IFERROR(P238*VLOOKUP(F238,'Référentiels'!$A$2:$C$6,3,FALSE),0))</f>
        <v/>
      </c>
      <c r="S238" s="7">
        <f>IF(A238="","",Q238-R238)</f>
        <v/>
      </c>
      <c r="T238" s="7">
        <f>IF(A238="","",MAX(L238-M238,M238-L238)*K238)</f>
        <v/>
      </c>
      <c r="U238" s="8">
        <f>IF(A238="","",IFERROR(S238/T238,0))</f>
        <v/>
      </c>
      <c r="V238" s="9">
        <f>IF(A238="","",IF(S238&gt;0,"Gagnant",IF(S238&lt;0,"Perdant","Égalité")))</f>
        <v/>
      </c>
      <c r="W238" s="2" t="n"/>
      <c r="X238" s="4" t="n"/>
    </row>
    <row r="239">
      <c r="A239" s="2" t="n"/>
      <c r="B239" s="3" t="n"/>
      <c r="C239" s="3" t="n"/>
      <c r="D239" s="4" t="n"/>
      <c r="E239" s="4" t="n"/>
      <c r="F239" s="4" t="n"/>
      <c r="G239" s="4" t="n"/>
      <c r="H239" s="2" t="n"/>
      <c r="I239" s="4" t="n"/>
      <c r="J239" s="2" t="n"/>
      <c r="K239" s="5" t="n"/>
      <c r="L239" s="6" t="n"/>
      <c r="M239" s="6" t="n"/>
      <c r="N239" s="6" t="n"/>
      <c r="O239" s="6" t="n"/>
      <c r="P239" s="10">
        <f>IF(A239="","",K239*L239)</f>
        <v/>
      </c>
      <c r="Q239" s="10">
        <f>IF(A239="","",IF(H239="Achat",(O239-L239)*K239,IF(H239="Vente",(L239-O239)*K239,0)))</f>
        <v/>
      </c>
      <c r="R239" s="10">
        <f>IF(A239="","",IFERROR(P239*VLOOKUP(F239,'Référentiels'!$A$2:$C$6,3,FALSE),0))</f>
        <v/>
      </c>
      <c r="S239" s="10">
        <f>IF(A239="","",Q239-R239)</f>
        <v/>
      </c>
      <c r="T239" s="10">
        <f>IF(A239="","",MAX(L239-M239,M239-L239)*K239)</f>
        <v/>
      </c>
      <c r="U239" s="11">
        <f>IF(A239="","",IFERROR(S239/T239,0))</f>
        <v/>
      </c>
      <c r="V239" s="12">
        <f>IF(A239="","",IF(S239&gt;0,"Gagnant",IF(S239&lt;0,"Perdant","Égalité")))</f>
        <v/>
      </c>
      <c r="W239" s="2" t="n"/>
      <c r="X239" s="4" t="n"/>
    </row>
    <row r="240">
      <c r="A240" s="2" t="n"/>
      <c r="B240" s="3" t="n"/>
      <c r="C240" s="3" t="n"/>
      <c r="D240" s="4" t="n"/>
      <c r="E240" s="4" t="n"/>
      <c r="F240" s="4" t="n"/>
      <c r="G240" s="4" t="n"/>
      <c r="H240" s="2" t="n"/>
      <c r="I240" s="4" t="n"/>
      <c r="J240" s="2" t="n"/>
      <c r="K240" s="5" t="n"/>
      <c r="L240" s="6" t="n"/>
      <c r="M240" s="6" t="n"/>
      <c r="N240" s="6" t="n"/>
      <c r="O240" s="6" t="n"/>
      <c r="P240" s="7">
        <f>IF(A240="","",K240*L240)</f>
        <v/>
      </c>
      <c r="Q240" s="7">
        <f>IF(A240="","",IF(H240="Achat",(O240-L240)*K240,IF(H240="Vente",(L240-O240)*K240,0)))</f>
        <v/>
      </c>
      <c r="R240" s="7">
        <f>IF(A240="","",IFERROR(P240*VLOOKUP(F240,'Référentiels'!$A$2:$C$6,3,FALSE),0))</f>
        <v/>
      </c>
      <c r="S240" s="7">
        <f>IF(A240="","",Q240-R240)</f>
        <v/>
      </c>
      <c r="T240" s="7">
        <f>IF(A240="","",MAX(L240-M240,M240-L240)*K240)</f>
        <v/>
      </c>
      <c r="U240" s="8">
        <f>IF(A240="","",IFERROR(S240/T240,0))</f>
        <v/>
      </c>
      <c r="V240" s="9">
        <f>IF(A240="","",IF(S240&gt;0,"Gagnant",IF(S240&lt;0,"Perdant","Égalité")))</f>
        <v/>
      </c>
      <c r="W240" s="2" t="n"/>
      <c r="X240" s="4" t="n"/>
    </row>
    <row r="241">
      <c r="A241" s="2" t="n"/>
      <c r="B241" s="3" t="n"/>
      <c r="C241" s="3" t="n"/>
      <c r="D241" s="4" t="n"/>
      <c r="E241" s="4" t="n"/>
      <c r="F241" s="4" t="n"/>
      <c r="G241" s="4" t="n"/>
      <c r="H241" s="2" t="n"/>
      <c r="I241" s="4" t="n"/>
      <c r="J241" s="2" t="n"/>
      <c r="K241" s="5" t="n"/>
      <c r="L241" s="6" t="n"/>
      <c r="M241" s="6" t="n"/>
      <c r="N241" s="6" t="n"/>
      <c r="O241" s="6" t="n"/>
      <c r="P241" s="10">
        <f>IF(A241="","",K241*L241)</f>
        <v/>
      </c>
      <c r="Q241" s="10">
        <f>IF(A241="","",IF(H241="Achat",(O241-L241)*K241,IF(H241="Vente",(L241-O241)*K241,0)))</f>
        <v/>
      </c>
      <c r="R241" s="10">
        <f>IF(A241="","",IFERROR(P241*VLOOKUP(F241,'Référentiels'!$A$2:$C$6,3,FALSE),0))</f>
        <v/>
      </c>
      <c r="S241" s="10">
        <f>IF(A241="","",Q241-R241)</f>
        <v/>
      </c>
      <c r="T241" s="10">
        <f>IF(A241="","",MAX(L241-M241,M241-L241)*K241)</f>
        <v/>
      </c>
      <c r="U241" s="11">
        <f>IF(A241="","",IFERROR(S241/T241,0))</f>
        <v/>
      </c>
      <c r="V241" s="12">
        <f>IF(A241="","",IF(S241&gt;0,"Gagnant",IF(S241&lt;0,"Perdant","Égalité")))</f>
        <v/>
      </c>
      <c r="W241" s="2" t="n"/>
      <c r="X241" s="4" t="n"/>
    </row>
    <row r="242">
      <c r="A242" s="2" t="n"/>
      <c r="B242" s="3" t="n"/>
      <c r="C242" s="3" t="n"/>
      <c r="D242" s="4" t="n"/>
      <c r="E242" s="4" t="n"/>
      <c r="F242" s="4" t="n"/>
      <c r="G242" s="4" t="n"/>
      <c r="H242" s="2" t="n"/>
      <c r="I242" s="4" t="n"/>
      <c r="J242" s="2" t="n"/>
      <c r="K242" s="5" t="n"/>
      <c r="L242" s="6" t="n"/>
      <c r="M242" s="6" t="n"/>
      <c r="N242" s="6" t="n"/>
      <c r="O242" s="6" t="n"/>
      <c r="P242" s="7">
        <f>IF(A242="","",K242*L242)</f>
        <v/>
      </c>
      <c r="Q242" s="7">
        <f>IF(A242="","",IF(H242="Achat",(O242-L242)*K242,IF(H242="Vente",(L242-O242)*K242,0)))</f>
        <v/>
      </c>
      <c r="R242" s="7">
        <f>IF(A242="","",IFERROR(P242*VLOOKUP(F242,'Référentiels'!$A$2:$C$6,3,FALSE),0))</f>
        <v/>
      </c>
      <c r="S242" s="7">
        <f>IF(A242="","",Q242-R242)</f>
        <v/>
      </c>
      <c r="T242" s="7">
        <f>IF(A242="","",MAX(L242-M242,M242-L242)*K242)</f>
        <v/>
      </c>
      <c r="U242" s="8">
        <f>IF(A242="","",IFERROR(S242/T242,0))</f>
        <v/>
      </c>
      <c r="V242" s="9">
        <f>IF(A242="","",IF(S242&gt;0,"Gagnant",IF(S242&lt;0,"Perdant","Égalité")))</f>
        <v/>
      </c>
      <c r="W242" s="2" t="n"/>
      <c r="X242" s="4" t="n"/>
    </row>
    <row r="243">
      <c r="A243" s="2" t="n"/>
      <c r="B243" s="3" t="n"/>
      <c r="C243" s="3" t="n"/>
      <c r="D243" s="4" t="n"/>
      <c r="E243" s="4" t="n"/>
      <c r="F243" s="4" t="n"/>
      <c r="G243" s="4" t="n"/>
      <c r="H243" s="2" t="n"/>
      <c r="I243" s="4" t="n"/>
      <c r="J243" s="2" t="n"/>
      <c r="K243" s="5" t="n"/>
      <c r="L243" s="6" t="n"/>
      <c r="M243" s="6" t="n"/>
      <c r="N243" s="6" t="n"/>
      <c r="O243" s="6" t="n"/>
      <c r="P243" s="10">
        <f>IF(A243="","",K243*L243)</f>
        <v/>
      </c>
      <c r="Q243" s="10">
        <f>IF(A243="","",IF(H243="Achat",(O243-L243)*K243,IF(H243="Vente",(L243-O243)*K243,0)))</f>
        <v/>
      </c>
      <c r="R243" s="10">
        <f>IF(A243="","",IFERROR(P243*VLOOKUP(F243,'Référentiels'!$A$2:$C$6,3,FALSE),0))</f>
        <v/>
      </c>
      <c r="S243" s="10">
        <f>IF(A243="","",Q243-R243)</f>
        <v/>
      </c>
      <c r="T243" s="10">
        <f>IF(A243="","",MAX(L243-M243,M243-L243)*K243)</f>
        <v/>
      </c>
      <c r="U243" s="11">
        <f>IF(A243="","",IFERROR(S243/T243,0))</f>
        <v/>
      </c>
      <c r="V243" s="12">
        <f>IF(A243="","",IF(S243&gt;0,"Gagnant",IF(S243&lt;0,"Perdant","Égalité")))</f>
        <v/>
      </c>
      <c r="W243" s="2" t="n"/>
      <c r="X243" s="4" t="n"/>
    </row>
    <row r="244">
      <c r="A244" s="2" t="n"/>
      <c r="B244" s="3" t="n"/>
      <c r="C244" s="3" t="n"/>
      <c r="D244" s="4" t="n"/>
      <c r="E244" s="4" t="n"/>
      <c r="F244" s="4" t="n"/>
      <c r="G244" s="4" t="n"/>
      <c r="H244" s="2" t="n"/>
      <c r="I244" s="4" t="n"/>
      <c r="J244" s="2" t="n"/>
      <c r="K244" s="5" t="n"/>
      <c r="L244" s="6" t="n"/>
      <c r="M244" s="6" t="n"/>
      <c r="N244" s="6" t="n"/>
      <c r="O244" s="6" t="n"/>
      <c r="P244" s="7">
        <f>IF(A244="","",K244*L244)</f>
        <v/>
      </c>
      <c r="Q244" s="7">
        <f>IF(A244="","",IF(H244="Achat",(O244-L244)*K244,IF(H244="Vente",(L244-O244)*K244,0)))</f>
        <v/>
      </c>
      <c r="R244" s="7">
        <f>IF(A244="","",IFERROR(P244*VLOOKUP(F244,'Référentiels'!$A$2:$C$6,3,FALSE),0))</f>
        <v/>
      </c>
      <c r="S244" s="7">
        <f>IF(A244="","",Q244-R244)</f>
        <v/>
      </c>
      <c r="T244" s="7">
        <f>IF(A244="","",MAX(L244-M244,M244-L244)*K244)</f>
        <v/>
      </c>
      <c r="U244" s="8">
        <f>IF(A244="","",IFERROR(S244/T244,0))</f>
        <v/>
      </c>
      <c r="V244" s="9">
        <f>IF(A244="","",IF(S244&gt;0,"Gagnant",IF(S244&lt;0,"Perdant","Égalité")))</f>
        <v/>
      </c>
      <c r="W244" s="2" t="n"/>
      <c r="X244" s="4" t="n"/>
    </row>
    <row r="245">
      <c r="A245" s="2" t="n"/>
      <c r="B245" s="3" t="n"/>
      <c r="C245" s="3" t="n"/>
      <c r="D245" s="4" t="n"/>
      <c r="E245" s="4" t="n"/>
      <c r="F245" s="4" t="n"/>
      <c r="G245" s="4" t="n"/>
      <c r="H245" s="2" t="n"/>
      <c r="I245" s="4" t="n"/>
      <c r="J245" s="2" t="n"/>
      <c r="K245" s="5" t="n"/>
      <c r="L245" s="6" t="n"/>
      <c r="M245" s="6" t="n"/>
      <c r="N245" s="6" t="n"/>
      <c r="O245" s="6" t="n"/>
      <c r="P245" s="10">
        <f>IF(A245="","",K245*L245)</f>
        <v/>
      </c>
      <c r="Q245" s="10">
        <f>IF(A245="","",IF(H245="Achat",(O245-L245)*K245,IF(H245="Vente",(L245-O245)*K245,0)))</f>
        <v/>
      </c>
      <c r="R245" s="10">
        <f>IF(A245="","",IFERROR(P245*VLOOKUP(F245,'Référentiels'!$A$2:$C$6,3,FALSE),0))</f>
        <v/>
      </c>
      <c r="S245" s="10">
        <f>IF(A245="","",Q245-R245)</f>
        <v/>
      </c>
      <c r="T245" s="10">
        <f>IF(A245="","",MAX(L245-M245,M245-L245)*K245)</f>
        <v/>
      </c>
      <c r="U245" s="11">
        <f>IF(A245="","",IFERROR(S245/T245,0))</f>
        <v/>
      </c>
      <c r="V245" s="12">
        <f>IF(A245="","",IF(S245&gt;0,"Gagnant",IF(S245&lt;0,"Perdant","Égalité")))</f>
        <v/>
      </c>
      <c r="W245" s="2" t="n"/>
      <c r="X245" s="4" t="n"/>
    </row>
    <row r="246">
      <c r="A246" s="2" t="n"/>
      <c r="B246" s="3" t="n"/>
      <c r="C246" s="3" t="n"/>
      <c r="D246" s="4" t="n"/>
      <c r="E246" s="4" t="n"/>
      <c r="F246" s="4" t="n"/>
      <c r="G246" s="4" t="n"/>
      <c r="H246" s="2" t="n"/>
      <c r="I246" s="4" t="n"/>
      <c r="J246" s="2" t="n"/>
      <c r="K246" s="5" t="n"/>
      <c r="L246" s="6" t="n"/>
      <c r="M246" s="6" t="n"/>
      <c r="N246" s="6" t="n"/>
      <c r="O246" s="6" t="n"/>
      <c r="P246" s="7">
        <f>IF(A246="","",K246*L246)</f>
        <v/>
      </c>
      <c r="Q246" s="7">
        <f>IF(A246="","",IF(H246="Achat",(O246-L246)*K246,IF(H246="Vente",(L246-O246)*K246,0)))</f>
        <v/>
      </c>
      <c r="R246" s="7">
        <f>IF(A246="","",IFERROR(P246*VLOOKUP(F246,'Référentiels'!$A$2:$C$6,3,FALSE),0))</f>
        <v/>
      </c>
      <c r="S246" s="7">
        <f>IF(A246="","",Q246-R246)</f>
        <v/>
      </c>
      <c r="T246" s="7">
        <f>IF(A246="","",MAX(L246-M246,M246-L246)*K246)</f>
        <v/>
      </c>
      <c r="U246" s="8">
        <f>IF(A246="","",IFERROR(S246/T246,0))</f>
        <v/>
      </c>
      <c r="V246" s="9">
        <f>IF(A246="","",IF(S246&gt;0,"Gagnant",IF(S246&lt;0,"Perdant","Égalité")))</f>
        <v/>
      </c>
      <c r="W246" s="2" t="n"/>
      <c r="X246" s="4" t="n"/>
    </row>
    <row r="247">
      <c r="A247" s="2" t="n"/>
      <c r="B247" s="3" t="n"/>
      <c r="C247" s="3" t="n"/>
      <c r="D247" s="4" t="n"/>
      <c r="E247" s="4" t="n"/>
      <c r="F247" s="4" t="n"/>
      <c r="G247" s="4" t="n"/>
      <c r="H247" s="2" t="n"/>
      <c r="I247" s="4" t="n"/>
      <c r="J247" s="2" t="n"/>
      <c r="K247" s="5" t="n"/>
      <c r="L247" s="6" t="n"/>
      <c r="M247" s="6" t="n"/>
      <c r="N247" s="6" t="n"/>
      <c r="O247" s="6" t="n"/>
      <c r="P247" s="10">
        <f>IF(A247="","",K247*L247)</f>
        <v/>
      </c>
      <c r="Q247" s="10">
        <f>IF(A247="","",IF(H247="Achat",(O247-L247)*K247,IF(H247="Vente",(L247-O247)*K247,0)))</f>
        <v/>
      </c>
      <c r="R247" s="10">
        <f>IF(A247="","",IFERROR(P247*VLOOKUP(F247,'Référentiels'!$A$2:$C$6,3,FALSE),0))</f>
        <v/>
      </c>
      <c r="S247" s="10">
        <f>IF(A247="","",Q247-R247)</f>
        <v/>
      </c>
      <c r="T247" s="10">
        <f>IF(A247="","",MAX(L247-M247,M247-L247)*K247)</f>
        <v/>
      </c>
      <c r="U247" s="11">
        <f>IF(A247="","",IFERROR(S247/T247,0))</f>
        <v/>
      </c>
      <c r="V247" s="12">
        <f>IF(A247="","",IF(S247&gt;0,"Gagnant",IF(S247&lt;0,"Perdant","Égalité")))</f>
        <v/>
      </c>
      <c r="W247" s="2" t="n"/>
      <c r="X247" s="4" t="n"/>
    </row>
    <row r="248">
      <c r="A248" s="2" t="n"/>
      <c r="B248" s="3" t="n"/>
      <c r="C248" s="3" t="n"/>
      <c r="D248" s="4" t="n"/>
      <c r="E248" s="4" t="n"/>
      <c r="F248" s="4" t="n"/>
      <c r="G248" s="4" t="n"/>
      <c r="H248" s="2" t="n"/>
      <c r="I248" s="4" t="n"/>
      <c r="J248" s="2" t="n"/>
      <c r="K248" s="5" t="n"/>
      <c r="L248" s="6" t="n"/>
      <c r="M248" s="6" t="n"/>
      <c r="N248" s="6" t="n"/>
      <c r="O248" s="6" t="n"/>
      <c r="P248" s="7">
        <f>IF(A248="","",K248*L248)</f>
        <v/>
      </c>
      <c r="Q248" s="7">
        <f>IF(A248="","",IF(H248="Achat",(O248-L248)*K248,IF(H248="Vente",(L248-O248)*K248,0)))</f>
        <v/>
      </c>
      <c r="R248" s="7">
        <f>IF(A248="","",IFERROR(P248*VLOOKUP(F248,'Référentiels'!$A$2:$C$6,3,FALSE),0))</f>
        <v/>
      </c>
      <c r="S248" s="7">
        <f>IF(A248="","",Q248-R248)</f>
        <v/>
      </c>
      <c r="T248" s="7">
        <f>IF(A248="","",MAX(L248-M248,M248-L248)*K248)</f>
        <v/>
      </c>
      <c r="U248" s="8">
        <f>IF(A248="","",IFERROR(S248/T248,0))</f>
        <v/>
      </c>
      <c r="V248" s="9">
        <f>IF(A248="","",IF(S248&gt;0,"Gagnant",IF(S248&lt;0,"Perdant","Égalité")))</f>
        <v/>
      </c>
      <c r="W248" s="2" t="n"/>
      <c r="X248" s="4" t="n"/>
    </row>
    <row r="249">
      <c r="A249" s="2" t="n"/>
      <c r="B249" s="3" t="n"/>
      <c r="C249" s="3" t="n"/>
      <c r="D249" s="4" t="n"/>
      <c r="E249" s="4" t="n"/>
      <c r="F249" s="4" t="n"/>
      <c r="G249" s="4" t="n"/>
      <c r="H249" s="2" t="n"/>
      <c r="I249" s="4" t="n"/>
      <c r="J249" s="2" t="n"/>
      <c r="K249" s="5" t="n"/>
      <c r="L249" s="6" t="n"/>
      <c r="M249" s="6" t="n"/>
      <c r="N249" s="6" t="n"/>
      <c r="O249" s="6" t="n"/>
      <c r="P249" s="10">
        <f>IF(A249="","",K249*L249)</f>
        <v/>
      </c>
      <c r="Q249" s="10">
        <f>IF(A249="","",IF(H249="Achat",(O249-L249)*K249,IF(H249="Vente",(L249-O249)*K249,0)))</f>
        <v/>
      </c>
      <c r="R249" s="10">
        <f>IF(A249="","",IFERROR(P249*VLOOKUP(F249,'Référentiels'!$A$2:$C$6,3,FALSE),0))</f>
        <v/>
      </c>
      <c r="S249" s="10">
        <f>IF(A249="","",Q249-R249)</f>
        <v/>
      </c>
      <c r="T249" s="10">
        <f>IF(A249="","",MAX(L249-M249,M249-L249)*K249)</f>
        <v/>
      </c>
      <c r="U249" s="11">
        <f>IF(A249="","",IFERROR(S249/T249,0))</f>
        <v/>
      </c>
      <c r="V249" s="12">
        <f>IF(A249="","",IF(S249&gt;0,"Gagnant",IF(S249&lt;0,"Perdant","Égalité")))</f>
        <v/>
      </c>
      <c r="W249" s="2" t="n"/>
      <c r="X249" s="4" t="n"/>
    </row>
    <row r="250">
      <c r="A250" s="2" t="n"/>
      <c r="B250" s="3" t="n"/>
      <c r="C250" s="3" t="n"/>
      <c r="D250" s="4" t="n"/>
      <c r="E250" s="4" t="n"/>
      <c r="F250" s="4" t="n"/>
      <c r="G250" s="4" t="n"/>
      <c r="H250" s="2" t="n"/>
      <c r="I250" s="4" t="n"/>
      <c r="J250" s="2" t="n"/>
      <c r="K250" s="5" t="n"/>
      <c r="L250" s="6" t="n"/>
      <c r="M250" s="6" t="n"/>
      <c r="N250" s="6" t="n"/>
      <c r="O250" s="6" t="n"/>
      <c r="P250" s="7">
        <f>IF(A250="","",K250*L250)</f>
        <v/>
      </c>
      <c r="Q250" s="7">
        <f>IF(A250="","",IF(H250="Achat",(O250-L250)*K250,IF(H250="Vente",(L250-O250)*K250,0)))</f>
        <v/>
      </c>
      <c r="R250" s="7">
        <f>IF(A250="","",IFERROR(P250*VLOOKUP(F250,'Référentiels'!$A$2:$C$6,3,FALSE),0))</f>
        <v/>
      </c>
      <c r="S250" s="7">
        <f>IF(A250="","",Q250-R250)</f>
        <v/>
      </c>
      <c r="T250" s="7">
        <f>IF(A250="","",MAX(L250-M250,M250-L250)*K250)</f>
        <v/>
      </c>
      <c r="U250" s="8">
        <f>IF(A250="","",IFERROR(S250/T250,0))</f>
        <v/>
      </c>
      <c r="V250" s="9">
        <f>IF(A250="","",IF(S250&gt;0,"Gagnant",IF(S250&lt;0,"Perdant","Égalité")))</f>
        <v/>
      </c>
      <c r="W250" s="2" t="n"/>
      <c r="X250" s="4" t="n"/>
    </row>
    <row r="251">
      <c r="A251" s="2" t="n"/>
      <c r="B251" s="3" t="n"/>
      <c r="C251" s="3" t="n"/>
      <c r="D251" s="4" t="n"/>
      <c r="E251" s="4" t="n"/>
      <c r="F251" s="4" t="n"/>
      <c r="G251" s="4" t="n"/>
      <c r="H251" s="2" t="n"/>
      <c r="I251" s="4" t="n"/>
      <c r="J251" s="2" t="n"/>
      <c r="K251" s="5" t="n"/>
      <c r="L251" s="6" t="n"/>
      <c r="M251" s="6" t="n"/>
      <c r="N251" s="6" t="n"/>
      <c r="O251" s="6" t="n"/>
      <c r="P251" s="10">
        <f>IF(A251="","",K251*L251)</f>
        <v/>
      </c>
      <c r="Q251" s="10">
        <f>IF(A251="","",IF(H251="Achat",(O251-L251)*K251,IF(H251="Vente",(L251-O251)*K251,0)))</f>
        <v/>
      </c>
      <c r="R251" s="10">
        <f>IF(A251="","",IFERROR(P251*VLOOKUP(F251,'Référentiels'!$A$2:$C$6,3,FALSE),0))</f>
        <v/>
      </c>
      <c r="S251" s="10">
        <f>IF(A251="","",Q251-R251)</f>
        <v/>
      </c>
      <c r="T251" s="10">
        <f>IF(A251="","",MAX(L251-M251,M251-L251)*K251)</f>
        <v/>
      </c>
      <c r="U251" s="11">
        <f>IF(A251="","",IFERROR(S251/T251,0))</f>
        <v/>
      </c>
      <c r="V251" s="12">
        <f>IF(A251="","",IF(S251&gt;0,"Gagnant",IF(S251&lt;0,"Perdant","Égalité")))</f>
        <v/>
      </c>
      <c r="W251" s="2" t="n"/>
      <c r="X251" s="4" t="n"/>
    </row>
    <row r="252">
      <c r="A252" s="2" t="n"/>
      <c r="B252" s="3" t="n"/>
      <c r="C252" s="3" t="n"/>
      <c r="D252" s="4" t="n"/>
      <c r="E252" s="4" t="n"/>
      <c r="F252" s="4" t="n"/>
      <c r="G252" s="4" t="n"/>
      <c r="H252" s="2" t="n"/>
      <c r="I252" s="4" t="n"/>
      <c r="J252" s="2" t="n"/>
      <c r="K252" s="5" t="n"/>
      <c r="L252" s="6" t="n"/>
      <c r="M252" s="6" t="n"/>
      <c r="N252" s="6" t="n"/>
      <c r="O252" s="6" t="n"/>
      <c r="P252" s="7">
        <f>IF(A252="","",K252*L252)</f>
        <v/>
      </c>
      <c r="Q252" s="7">
        <f>IF(A252="","",IF(H252="Achat",(O252-L252)*K252,IF(H252="Vente",(L252-O252)*K252,0)))</f>
        <v/>
      </c>
      <c r="R252" s="7">
        <f>IF(A252="","",IFERROR(P252*VLOOKUP(F252,'Référentiels'!$A$2:$C$6,3,FALSE),0))</f>
        <v/>
      </c>
      <c r="S252" s="7">
        <f>IF(A252="","",Q252-R252)</f>
        <v/>
      </c>
      <c r="T252" s="7">
        <f>IF(A252="","",MAX(L252-M252,M252-L252)*K252)</f>
        <v/>
      </c>
      <c r="U252" s="8">
        <f>IF(A252="","",IFERROR(S252/T252,0))</f>
        <v/>
      </c>
      <c r="V252" s="9">
        <f>IF(A252="","",IF(S252&gt;0,"Gagnant",IF(S252&lt;0,"Perdant","Égalité")))</f>
        <v/>
      </c>
      <c r="W252" s="2" t="n"/>
      <c r="X252" s="4" t="n"/>
    </row>
    <row r="253">
      <c r="A253" s="2" t="n"/>
      <c r="B253" s="3" t="n"/>
      <c r="C253" s="3" t="n"/>
      <c r="D253" s="4" t="n"/>
      <c r="E253" s="4" t="n"/>
      <c r="F253" s="4" t="n"/>
      <c r="G253" s="4" t="n"/>
      <c r="H253" s="2" t="n"/>
      <c r="I253" s="4" t="n"/>
      <c r="J253" s="2" t="n"/>
      <c r="K253" s="5" t="n"/>
      <c r="L253" s="6" t="n"/>
      <c r="M253" s="6" t="n"/>
      <c r="N253" s="6" t="n"/>
      <c r="O253" s="6" t="n"/>
      <c r="P253" s="10">
        <f>IF(A253="","",K253*L253)</f>
        <v/>
      </c>
      <c r="Q253" s="10">
        <f>IF(A253="","",IF(H253="Achat",(O253-L253)*K253,IF(H253="Vente",(L253-O253)*K253,0)))</f>
        <v/>
      </c>
      <c r="R253" s="10">
        <f>IF(A253="","",IFERROR(P253*VLOOKUP(F253,'Référentiels'!$A$2:$C$6,3,FALSE),0))</f>
        <v/>
      </c>
      <c r="S253" s="10">
        <f>IF(A253="","",Q253-R253)</f>
        <v/>
      </c>
      <c r="T253" s="10">
        <f>IF(A253="","",MAX(L253-M253,M253-L253)*K253)</f>
        <v/>
      </c>
      <c r="U253" s="11">
        <f>IF(A253="","",IFERROR(S253/T253,0))</f>
        <v/>
      </c>
      <c r="V253" s="12">
        <f>IF(A253="","",IF(S253&gt;0,"Gagnant",IF(S253&lt;0,"Perdant","Égalité")))</f>
        <v/>
      </c>
      <c r="W253" s="2" t="n"/>
      <c r="X253" s="4" t="n"/>
    </row>
    <row r="254">
      <c r="A254" s="2" t="n"/>
      <c r="B254" s="3" t="n"/>
      <c r="C254" s="3" t="n"/>
      <c r="D254" s="4" t="n"/>
      <c r="E254" s="4" t="n"/>
      <c r="F254" s="4" t="n"/>
      <c r="G254" s="4" t="n"/>
      <c r="H254" s="2" t="n"/>
      <c r="I254" s="4" t="n"/>
      <c r="J254" s="2" t="n"/>
      <c r="K254" s="5" t="n"/>
      <c r="L254" s="6" t="n"/>
      <c r="M254" s="6" t="n"/>
      <c r="N254" s="6" t="n"/>
      <c r="O254" s="6" t="n"/>
      <c r="P254" s="7">
        <f>IF(A254="","",K254*L254)</f>
        <v/>
      </c>
      <c r="Q254" s="7">
        <f>IF(A254="","",IF(H254="Achat",(O254-L254)*K254,IF(H254="Vente",(L254-O254)*K254,0)))</f>
        <v/>
      </c>
      <c r="R254" s="7">
        <f>IF(A254="","",IFERROR(P254*VLOOKUP(F254,'Référentiels'!$A$2:$C$6,3,FALSE),0))</f>
        <v/>
      </c>
      <c r="S254" s="7">
        <f>IF(A254="","",Q254-R254)</f>
        <v/>
      </c>
      <c r="T254" s="7">
        <f>IF(A254="","",MAX(L254-M254,M254-L254)*K254)</f>
        <v/>
      </c>
      <c r="U254" s="8">
        <f>IF(A254="","",IFERROR(S254/T254,0))</f>
        <v/>
      </c>
      <c r="V254" s="9">
        <f>IF(A254="","",IF(S254&gt;0,"Gagnant",IF(S254&lt;0,"Perdant","Égalité")))</f>
        <v/>
      </c>
      <c r="W254" s="2" t="n"/>
      <c r="X254" s="4" t="n"/>
    </row>
    <row r="255">
      <c r="A255" s="2" t="n"/>
      <c r="B255" s="3" t="n"/>
      <c r="C255" s="3" t="n"/>
      <c r="D255" s="4" t="n"/>
      <c r="E255" s="4" t="n"/>
      <c r="F255" s="4" t="n"/>
      <c r="G255" s="4" t="n"/>
      <c r="H255" s="2" t="n"/>
      <c r="I255" s="4" t="n"/>
      <c r="J255" s="2" t="n"/>
      <c r="K255" s="5" t="n"/>
      <c r="L255" s="6" t="n"/>
      <c r="M255" s="6" t="n"/>
      <c r="N255" s="6" t="n"/>
      <c r="O255" s="6" t="n"/>
      <c r="P255" s="10">
        <f>IF(A255="","",K255*L255)</f>
        <v/>
      </c>
      <c r="Q255" s="10">
        <f>IF(A255="","",IF(H255="Achat",(O255-L255)*K255,IF(H255="Vente",(L255-O255)*K255,0)))</f>
        <v/>
      </c>
      <c r="R255" s="10">
        <f>IF(A255="","",IFERROR(P255*VLOOKUP(F255,'Référentiels'!$A$2:$C$6,3,FALSE),0))</f>
        <v/>
      </c>
      <c r="S255" s="10">
        <f>IF(A255="","",Q255-R255)</f>
        <v/>
      </c>
      <c r="T255" s="10">
        <f>IF(A255="","",MAX(L255-M255,M255-L255)*K255)</f>
        <v/>
      </c>
      <c r="U255" s="11">
        <f>IF(A255="","",IFERROR(S255/T255,0))</f>
        <v/>
      </c>
      <c r="V255" s="12">
        <f>IF(A255="","",IF(S255&gt;0,"Gagnant",IF(S255&lt;0,"Perdant","Égalité")))</f>
        <v/>
      </c>
      <c r="W255" s="2" t="n"/>
      <c r="X255" s="4" t="n"/>
    </row>
    <row r="256">
      <c r="A256" s="2" t="n"/>
      <c r="B256" s="3" t="n"/>
      <c r="C256" s="3" t="n"/>
      <c r="D256" s="4" t="n"/>
      <c r="E256" s="4" t="n"/>
      <c r="F256" s="4" t="n"/>
      <c r="G256" s="4" t="n"/>
      <c r="H256" s="2" t="n"/>
      <c r="I256" s="4" t="n"/>
      <c r="J256" s="2" t="n"/>
      <c r="K256" s="5" t="n"/>
      <c r="L256" s="6" t="n"/>
      <c r="M256" s="6" t="n"/>
      <c r="N256" s="6" t="n"/>
      <c r="O256" s="6" t="n"/>
      <c r="P256" s="7">
        <f>IF(A256="","",K256*L256)</f>
        <v/>
      </c>
      <c r="Q256" s="7">
        <f>IF(A256="","",IF(H256="Achat",(O256-L256)*K256,IF(H256="Vente",(L256-O256)*K256,0)))</f>
        <v/>
      </c>
      <c r="R256" s="7">
        <f>IF(A256="","",IFERROR(P256*VLOOKUP(F256,'Référentiels'!$A$2:$C$6,3,FALSE),0))</f>
        <v/>
      </c>
      <c r="S256" s="7">
        <f>IF(A256="","",Q256-R256)</f>
        <v/>
      </c>
      <c r="T256" s="7">
        <f>IF(A256="","",MAX(L256-M256,M256-L256)*K256)</f>
        <v/>
      </c>
      <c r="U256" s="8">
        <f>IF(A256="","",IFERROR(S256/T256,0))</f>
        <v/>
      </c>
      <c r="V256" s="9">
        <f>IF(A256="","",IF(S256&gt;0,"Gagnant",IF(S256&lt;0,"Perdant","Égalité")))</f>
        <v/>
      </c>
      <c r="W256" s="2" t="n"/>
      <c r="X256" s="4" t="n"/>
    </row>
    <row r="257">
      <c r="A257" s="2" t="n"/>
      <c r="B257" s="3" t="n"/>
      <c r="C257" s="3" t="n"/>
      <c r="D257" s="4" t="n"/>
      <c r="E257" s="4" t="n"/>
      <c r="F257" s="4" t="n"/>
      <c r="G257" s="4" t="n"/>
      <c r="H257" s="2" t="n"/>
      <c r="I257" s="4" t="n"/>
      <c r="J257" s="2" t="n"/>
      <c r="K257" s="5" t="n"/>
      <c r="L257" s="6" t="n"/>
      <c r="M257" s="6" t="n"/>
      <c r="N257" s="6" t="n"/>
      <c r="O257" s="6" t="n"/>
      <c r="P257" s="10">
        <f>IF(A257="","",K257*L257)</f>
        <v/>
      </c>
      <c r="Q257" s="10">
        <f>IF(A257="","",IF(H257="Achat",(O257-L257)*K257,IF(H257="Vente",(L257-O257)*K257,0)))</f>
        <v/>
      </c>
      <c r="R257" s="10">
        <f>IF(A257="","",IFERROR(P257*VLOOKUP(F257,'Référentiels'!$A$2:$C$6,3,FALSE),0))</f>
        <v/>
      </c>
      <c r="S257" s="10">
        <f>IF(A257="","",Q257-R257)</f>
        <v/>
      </c>
      <c r="T257" s="10">
        <f>IF(A257="","",MAX(L257-M257,M257-L257)*K257)</f>
        <v/>
      </c>
      <c r="U257" s="11">
        <f>IF(A257="","",IFERROR(S257/T257,0))</f>
        <v/>
      </c>
      <c r="V257" s="12">
        <f>IF(A257="","",IF(S257&gt;0,"Gagnant",IF(S257&lt;0,"Perdant","Égalité")))</f>
        <v/>
      </c>
      <c r="W257" s="2" t="n"/>
      <c r="X257" s="4" t="n"/>
    </row>
    <row r="258">
      <c r="A258" s="2" t="n"/>
      <c r="B258" s="3" t="n"/>
      <c r="C258" s="3" t="n"/>
      <c r="D258" s="4" t="n"/>
      <c r="E258" s="4" t="n"/>
      <c r="F258" s="4" t="n"/>
      <c r="G258" s="4" t="n"/>
      <c r="H258" s="2" t="n"/>
      <c r="I258" s="4" t="n"/>
      <c r="J258" s="2" t="n"/>
      <c r="K258" s="5" t="n"/>
      <c r="L258" s="6" t="n"/>
      <c r="M258" s="6" t="n"/>
      <c r="N258" s="6" t="n"/>
      <c r="O258" s="6" t="n"/>
      <c r="P258" s="7">
        <f>IF(A258="","",K258*L258)</f>
        <v/>
      </c>
      <c r="Q258" s="7">
        <f>IF(A258="","",IF(H258="Achat",(O258-L258)*K258,IF(H258="Vente",(L258-O258)*K258,0)))</f>
        <v/>
      </c>
      <c r="R258" s="7">
        <f>IF(A258="","",IFERROR(P258*VLOOKUP(F258,'Référentiels'!$A$2:$C$6,3,FALSE),0))</f>
        <v/>
      </c>
      <c r="S258" s="7">
        <f>IF(A258="","",Q258-R258)</f>
        <v/>
      </c>
      <c r="T258" s="7">
        <f>IF(A258="","",MAX(L258-M258,M258-L258)*K258)</f>
        <v/>
      </c>
      <c r="U258" s="8">
        <f>IF(A258="","",IFERROR(S258/T258,0))</f>
        <v/>
      </c>
      <c r="V258" s="9">
        <f>IF(A258="","",IF(S258&gt;0,"Gagnant",IF(S258&lt;0,"Perdant","Égalité")))</f>
        <v/>
      </c>
      <c r="W258" s="2" t="n"/>
      <c r="X258" s="4" t="n"/>
    </row>
    <row r="259">
      <c r="A259" s="2" t="n"/>
      <c r="B259" s="3" t="n"/>
      <c r="C259" s="3" t="n"/>
      <c r="D259" s="4" t="n"/>
      <c r="E259" s="4" t="n"/>
      <c r="F259" s="4" t="n"/>
      <c r="G259" s="4" t="n"/>
      <c r="H259" s="2" t="n"/>
      <c r="I259" s="4" t="n"/>
      <c r="J259" s="2" t="n"/>
      <c r="K259" s="5" t="n"/>
      <c r="L259" s="6" t="n"/>
      <c r="M259" s="6" t="n"/>
      <c r="N259" s="6" t="n"/>
      <c r="O259" s="6" t="n"/>
      <c r="P259" s="10">
        <f>IF(A259="","",K259*L259)</f>
        <v/>
      </c>
      <c r="Q259" s="10">
        <f>IF(A259="","",IF(H259="Achat",(O259-L259)*K259,IF(H259="Vente",(L259-O259)*K259,0)))</f>
        <v/>
      </c>
      <c r="R259" s="10">
        <f>IF(A259="","",IFERROR(P259*VLOOKUP(F259,'Référentiels'!$A$2:$C$6,3,FALSE),0))</f>
        <v/>
      </c>
      <c r="S259" s="10">
        <f>IF(A259="","",Q259-R259)</f>
        <v/>
      </c>
      <c r="T259" s="10">
        <f>IF(A259="","",MAX(L259-M259,M259-L259)*K259)</f>
        <v/>
      </c>
      <c r="U259" s="11">
        <f>IF(A259="","",IFERROR(S259/T259,0))</f>
        <v/>
      </c>
      <c r="V259" s="12">
        <f>IF(A259="","",IF(S259&gt;0,"Gagnant",IF(S259&lt;0,"Perdant","Égalité")))</f>
        <v/>
      </c>
      <c r="W259" s="2" t="n"/>
      <c r="X259" s="4" t="n"/>
    </row>
    <row r="260">
      <c r="A260" s="2" t="n"/>
      <c r="B260" s="3" t="n"/>
      <c r="C260" s="3" t="n"/>
      <c r="D260" s="4" t="n"/>
      <c r="E260" s="4" t="n"/>
      <c r="F260" s="4" t="n"/>
      <c r="G260" s="4" t="n"/>
      <c r="H260" s="2" t="n"/>
      <c r="I260" s="4" t="n"/>
      <c r="J260" s="2" t="n"/>
      <c r="K260" s="5" t="n"/>
      <c r="L260" s="6" t="n"/>
      <c r="M260" s="6" t="n"/>
      <c r="N260" s="6" t="n"/>
      <c r="O260" s="6" t="n"/>
      <c r="P260" s="7">
        <f>IF(A260="","",K260*L260)</f>
        <v/>
      </c>
      <c r="Q260" s="7">
        <f>IF(A260="","",IF(H260="Achat",(O260-L260)*K260,IF(H260="Vente",(L260-O260)*K260,0)))</f>
        <v/>
      </c>
      <c r="R260" s="7">
        <f>IF(A260="","",IFERROR(P260*VLOOKUP(F260,'Référentiels'!$A$2:$C$6,3,FALSE),0))</f>
        <v/>
      </c>
      <c r="S260" s="7">
        <f>IF(A260="","",Q260-R260)</f>
        <v/>
      </c>
      <c r="T260" s="7">
        <f>IF(A260="","",MAX(L260-M260,M260-L260)*K260)</f>
        <v/>
      </c>
      <c r="U260" s="8">
        <f>IF(A260="","",IFERROR(S260/T260,0))</f>
        <v/>
      </c>
      <c r="V260" s="9">
        <f>IF(A260="","",IF(S260&gt;0,"Gagnant",IF(S260&lt;0,"Perdant","Égalité")))</f>
        <v/>
      </c>
      <c r="W260" s="2" t="n"/>
      <c r="X260" s="4" t="n"/>
    </row>
    <row r="261">
      <c r="A261" s="2" t="n"/>
      <c r="B261" s="3" t="n"/>
      <c r="C261" s="3" t="n"/>
      <c r="D261" s="4" t="n"/>
      <c r="E261" s="4" t="n"/>
      <c r="F261" s="4" t="n"/>
      <c r="G261" s="4" t="n"/>
      <c r="H261" s="2" t="n"/>
      <c r="I261" s="4" t="n"/>
      <c r="J261" s="2" t="n"/>
      <c r="K261" s="5" t="n"/>
      <c r="L261" s="6" t="n"/>
      <c r="M261" s="6" t="n"/>
      <c r="N261" s="6" t="n"/>
      <c r="O261" s="6" t="n"/>
      <c r="P261" s="10">
        <f>IF(A261="","",K261*L261)</f>
        <v/>
      </c>
      <c r="Q261" s="10">
        <f>IF(A261="","",IF(H261="Achat",(O261-L261)*K261,IF(H261="Vente",(L261-O261)*K261,0)))</f>
        <v/>
      </c>
      <c r="R261" s="10">
        <f>IF(A261="","",IFERROR(P261*VLOOKUP(F261,'Référentiels'!$A$2:$C$6,3,FALSE),0))</f>
        <v/>
      </c>
      <c r="S261" s="10">
        <f>IF(A261="","",Q261-R261)</f>
        <v/>
      </c>
      <c r="T261" s="10">
        <f>IF(A261="","",MAX(L261-M261,M261-L261)*K261)</f>
        <v/>
      </c>
      <c r="U261" s="11">
        <f>IF(A261="","",IFERROR(S261/T261,0))</f>
        <v/>
      </c>
      <c r="V261" s="12">
        <f>IF(A261="","",IF(S261&gt;0,"Gagnant",IF(S261&lt;0,"Perdant","Égalité")))</f>
        <v/>
      </c>
      <c r="W261" s="2" t="n"/>
      <c r="X261" s="4" t="n"/>
    </row>
    <row r="262">
      <c r="A262" s="2" t="n"/>
      <c r="B262" s="3" t="n"/>
      <c r="C262" s="3" t="n"/>
      <c r="D262" s="4" t="n"/>
      <c r="E262" s="4" t="n"/>
      <c r="F262" s="4" t="n"/>
      <c r="G262" s="4" t="n"/>
      <c r="H262" s="2" t="n"/>
      <c r="I262" s="4" t="n"/>
      <c r="J262" s="2" t="n"/>
      <c r="K262" s="5" t="n"/>
      <c r="L262" s="6" t="n"/>
      <c r="M262" s="6" t="n"/>
      <c r="N262" s="6" t="n"/>
      <c r="O262" s="6" t="n"/>
      <c r="P262" s="7">
        <f>IF(A262="","",K262*L262)</f>
        <v/>
      </c>
      <c r="Q262" s="7">
        <f>IF(A262="","",IF(H262="Achat",(O262-L262)*K262,IF(H262="Vente",(L262-O262)*K262,0)))</f>
        <v/>
      </c>
      <c r="R262" s="7">
        <f>IF(A262="","",IFERROR(P262*VLOOKUP(F262,'Référentiels'!$A$2:$C$6,3,FALSE),0))</f>
        <v/>
      </c>
      <c r="S262" s="7">
        <f>IF(A262="","",Q262-R262)</f>
        <v/>
      </c>
      <c r="T262" s="7">
        <f>IF(A262="","",MAX(L262-M262,M262-L262)*K262)</f>
        <v/>
      </c>
      <c r="U262" s="8">
        <f>IF(A262="","",IFERROR(S262/T262,0))</f>
        <v/>
      </c>
      <c r="V262" s="9">
        <f>IF(A262="","",IF(S262&gt;0,"Gagnant",IF(S262&lt;0,"Perdant","Égalité")))</f>
        <v/>
      </c>
      <c r="W262" s="2" t="n"/>
      <c r="X262" s="4" t="n"/>
    </row>
    <row r="263">
      <c r="A263" s="2" t="n"/>
      <c r="B263" s="3" t="n"/>
      <c r="C263" s="3" t="n"/>
      <c r="D263" s="4" t="n"/>
      <c r="E263" s="4" t="n"/>
      <c r="F263" s="4" t="n"/>
      <c r="G263" s="4" t="n"/>
      <c r="H263" s="2" t="n"/>
      <c r="I263" s="4" t="n"/>
      <c r="J263" s="2" t="n"/>
      <c r="K263" s="5" t="n"/>
      <c r="L263" s="6" t="n"/>
      <c r="M263" s="6" t="n"/>
      <c r="N263" s="6" t="n"/>
      <c r="O263" s="6" t="n"/>
      <c r="P263" s="10">
        <f>IF(A263="","",K263*L263)</f>
        <v/>
      </c>
      <c r="Q263" s="10">
        <f>IF(A263="","",IF(H263="Achat",(O263-L263)*K263,IF(H263="Vente",(L263-O263)*K263,0)))</f>
        <v/>
      </c>
      <c r="R263" s="10">
        <f>IF(A263="","",IFERROR(P263*VLOOKUP(F263,'Référentiels'!$A$2:$C$6,3,FALSE),0))</f>
        <v/>
      </c>
      <c r="S263" s="10">
        <f>IF(A263="","",Q263-R263)</f>
        <v/>
      </c>
      <c r="T263" s="10">
        <f>IF(A263="","",MAX(L263-M263,M263-L263)*K263)</f>
        <v/>
      </c>
      <c r="U263" s="11">
        <f>IF(A263="","",IFERROR(S263/T263,0))</f>
        <v/>
      </c>
      <c r="V263" s="12">
        <f>IF(A263="","",IF(S263&gt;0,"Gagnant",IF(S263&lt;0,"Perdant","Égalité")))</f>
        <v/>
      </c>
      <c r="W263" s="2" t="n"/>
      <c r="X263" s="4" t="n"/>
    </row>
    <row r="264">
      <c r="A264" s="2" t="n"/>
      <c r="B264" s="3" t="n"/>
      <c r="C264" s="3" t="n"/>
      <c r="D264" s="4" t="n"/>
      <c r="E264" s="4" t="n"/>
      <c r="F264" s="4" t="n"/>
      <c r="G264" s="4" t="n"/>
      <c r="H264" s="2" t="n"/>
      <c r="I264" s="4" t="n"/>
      <c r="J264" s="2" t="n"/>
      <c r="K264" s="5" t="n"/>
      <c r="L264" s="6" t="n"/>
      <c r="M264" s="6" t="n"/>
      <c r="N264" s="6" t="n"/>
      <c r="O264" s="6" t="n"/>
      <c r="P264" s="7">
        <f>IF(A264="","",K264*L264)</f>
        <v/>
      </c>
      <c r="Q264" s="7">
        <f>IF(A264="","",IF(H264="Achat",(O264-L264)*K264,IF(H264="Vente",(L264-O264)*K264,0)))</f>
        <v/>
      </c>
      <c r="R264" s="7">
        <f>IF(A264="","",IFERROR(P264*VLOOKUP(F264,'Référentiels'!$A$2:$C$6,3,FALSE),0))</f>
        <v/>
      </c>
      <c r="S264" s="7">
        <f>IF(A264="","",Q264-R264)</f>
        <v/>
      </c>
      <c r="T264" s="7">
        <f>IF(A264="","",MAX(L264-M264,M264-L264)*K264)</f>
        <v/>
      </c>
      <c r="U264" s="8">
        <f>IF(A264="","",IFERROR(S264/T264,0))</f>
        <v/>
      </c>
      <c r="V264" s="9">
        <f>IF(A264="","",IF(S264&gt;0,"Gagnant",IF(S264&lt;0,"Perdant","Égalité")))</f>
        <v/>
      </c>
      <c r="W264" s="2" t="n"/>
      <c r="X264" s="4" t="n"/>
    </row>
    <row r="265">
      <c r="A265" s="2" t="n"/>
      <c r="B265" s="3" t="n"/>
      <c r="C265" s="3" t="n"/>
      <c r="D265" s="4" t="n"/>
      <c r="E265" s="4" t="n"/>
      <c r="F265" s="4" t="n"/>
      <c r="G265" s="4" t="n"/>
      <c r="H265" s="2" t="n"/>
      <c r="I265" s="4" t="n"/>
      <c r="J265" s="2" t="n"/>
      <c r="K265" s="5" t="n"/>
      <c r="L265" s="6" t="n"/>
      <c r="M265" s="6" t="n"/>
      <c r="N265" s="6" t="n"/>
      <c r="O265" s="6" t="n"/>
      <c r="P265" s="10">
        <f>IF(A265="","",K265*L265)</f>
        <v/>
      </c>
      <c r="Q265" s="10">
        <f>IF(A265="","",IF(H265="Achat",(O265-L265)*K265,IF(H265="Vente",(L265-O265)*K265,0)))</f>
        <v/>
      </c>
      <c r="R265" s="10">
        <f>IF(A265="","",IFERROR(P265*VLOOKUP(F265,'Référentiels'!$A$2:$C$6,3,FALSE),0))</f>
        <v/>
      </c>
      <c r="S265" s="10">
        <f>IF(A265="","",Q265-R265)</f>
        <v/>
      </c>
      <c r="T265" s="10">
        <f>IF(A265="","",MAX(L265-M265,M265-L265)*K265)</f>
        <v/>
      </c>
      <c r="U265" s="11">
        <f>IF(A265="","",IFERROR(S265/T265,0))</f>
        <v/>
      </c>
      <c r="V265" s="12">
        <f>IF(A265="","",IF(S265&gt;0,"Gagnant",IF(S265&lt;0,"Perdant","Égalité")))</f>
        <v/>
      </c>
      <c r="W265" s="2" t="n"/>
      <c r="X265" s="4" t="n"/>
    </row>
    <row r="266">
      <c r="A266" s="2" t="n"/>
      <c r="B266" s="3" t="n"/>
      <c r="C266" s="3" t="n"/>
      <c r="D266" s="4" t="n"/>
      <c r="E266" s="4" t="n"/>
      <c r="F266" s="4" t="n"/>
      <c r="G266" s="4" t="n"/>
      <c r="H266" s="2" t="n"/>
      <c r="I266" s="4" t="n"/>
      <c r="J266" s="2" t="n"/>
      <c r="K266" s="5" t="n"/>
      <c r="L266" s="6" t="n"/>
      <c r="M266" s="6" t="n"/>
      <c r="N266" s="6" t="n"/>
      <c r="O266" s="6" t="n"/>
      <c r="P266" s="7">
        <f>IF(A266="","",K266*L266)</f>
        <v/>
      </c>
      <c r="Q266" s="7">
        <f>IF(A266="","",IF(H266="Achat",(O266-L266)*K266,IF(H266="Vente",(L266-O266)*K266,0)))</f>
        <v/>
      </c>
      <c r="R266" s="7">
        <f>IF(A266="","",IFERROR(P266*VLOOKUP(F266,'Référentiels'!$A$2:$C$6,3,FALSE),0))</f>
        <v/>
      </c>
      <c r="S266" s="7">
        <f>IF(A266="","",Q266-R266)</f>
        <v/>
      </c>
      <c r="T266" s="7">
        <f>IF(A266="","",MAX(L266-M266,M266-L266)*K266)</f>
        <v/>
      </c>
      <c r="U266" s="8">
        <f>IF(A266="","",IFERROR(S266/T266,0))</f>
        <v/>
      </c>
      <c r="V266" s="9">
        <f>IF(A266="","",IF(S266&gt;0,"Gagnant",IF(S266&lt;0,"Perdant","Égalité")))</f>
        <v/>
      </c>
      <c r="W266" s="2" t="n"/>
      <c r="X266" s="4" t="n"/>
    </row>
    <row r="267">
      <c r="A267" s="2" t="n"/>
      <c r="B267" s="3" t="n"/>
      <c r="C267" s="3" t="n"/>
      <c r="D267" s="4" t="n"/>
      <c r="E267" s="4" t="n"/>
      <c r="F267" s="4" t="n"/>
      <c r="G267" s="4" t="n"/>
      <c r="H267" s="2" t="n"/>
      <c r="I267" s="4" t="n"/>
      <c r="J267" s="2" t="n"/>
      <c r="K267" s="5" t="n"/>
      <c r="L267" s="6" t="n"/>
      <c r="M267" s="6" t="n"/>
      <c r="N267" s="6" t="n"/>
      <c r="O267" s="6" t="n"/>
      <c r="P267" s="10">
        <f>IF(A267="","",K267*L267)</f>
        <v/>
      </c>
      <c r="Q267" s="10">
        <f>IF(A267="","",IF(H267="Achat",(O267-L267)*K267,IF(H267="Vente",(L267-O267)*K267,0)))</f>
        <v/>
      </c>
      <c r="R267" s="10">
        <f>IF(A267="","",IFERROR(P267*VLOOKUP(F267,'Référentiels'!$A$2:$C$6,3,FALSE),0))</f>
        <v/>
      </c>
      <c r="S267" s="10">
        <f>IF(A267="","",Q267-R267)</f>
        <v/>
      </c>
      <c r="T267" s="10">
        <f>IF(A267="","",MAX(L267-M267,M267-L267)*K267)</f>
        <v/>
      </c>
      <c r="U267" s="11">
        <f>IF(A267="","",IFERROR(S267/T267,0))</f>
        <v/>
      </c>
      <c r="V267" s="12">
        <f>IF(A267="","",IF(S267&gt;0,"Gagnant",IF(S267&lt;0,"Perdant","Égalité")))</f>
        <v/>
      </c>
      <c r="W267" s="2" t="n"/>
      <c r="X267" s="4" t="n"/>
    </row>
    <row r="268">
      <c r="A268" s="2" t="n"/>
      <c r="B268" s="3" t="n"/>
      <c r="C268" s="3" t="n"/>
      <c r="D268" s="4" t="n"/>
      <c r="E268" s="4" t="n"/>
      <c r="F268" s="4" t="n"/>
      <c r="G268" s="4" t="n"/>
      <c r="H268" s="2" t="n"/>
      <c r="I268" s="4" t="n"/>
      <c r="J268" s="2" t="n"/>
      <c r="K268" s="5" t="n"/>
      <c r="L268" s="6" t="n"/>
      <c r="M268" s="6" t="n"/>
      <c r="N268" s="6" t="n"/>
      <c r="O268" s="6" t="n"/>
      <c r="P268" s="7">
        <f>IF(A268="","",K268*L268)</f>
        <v/>
      </c>
      <c r="Q268" s="7">
        <f>IF(A268="","",IF(H268="Achat",(O268-L268)*K268,IF(H268="Vente",(L268-O268)*K268,0)))</f>
        <v/>
      </c>
      <c r="R268" s="7">
        <f>IF(A268="","",IFERROR(P268*VLOOKUP(F268,'Référentiels'!$A$2:$C$6,3,FALSE),0))</f>
        <v/>
      </c>
      <c r="S268" s="7">
        <f>IF(A268="","",Q268-R268)</f>
        <v/>
      </c>
      <c r="T268" s="7">
        <f>IF(A268="","",MAX(L268-M268,M268-L268)*K268)</f>
        <v/>
      </c>
      <c r="U268" s="8">
        <f>IF(A268="","",IFERROR(S268/T268,0))</f>
        <v/>
      </c>
      <c r="V268" s="9">
        <f>IF(A268="","",IF(S268&gt;0,"Gagnant",IF(S268&lt;0,"Perdant","Égalité")))</f>
        <v/>
      </c>
      <c r="W268" s="2" t="n"/>
      <c r="X268" s="4" t="n"/>
    </row>
    <row r="269">
      <c r="A269" s="2" t="n"/>
      <c r="B269" s="3" t="n"/>
      <c r="C269" s="3" t="n"/>
      <c r="D269" s="4" t="n"/>
      <c r="E269" s="4" t="n"/>
      <c r="F269" s="4" t="n"/>
      <c r="G269" s="4" t="n"/>
      <c r="H269" s="2" t="n"/>
      <c r="I269" s="4" t="n"/>
      <c r="J269" s="2" t="n"/>
      <c r="K269" s="5" t="n"/>
      <c r="L269" s="6" t="n"/>
      <c r="M269" s="6" t="n"/>
      <c r="N269" s="6" t="n"/>
      <c r="O269" s="6" t="n"/>
      <c r="P269" s="10">
        <f>IF(A269="","",K269*L269)</f>
        <v/>
      </c>
      <c r="Q269" s="10">
        <f>IF(A269="","",IF(H269="Achat",(O269-L269)*K269,IF(H269="Vente",(L269-O269)*K269,0)))</f>
        <v/>
      </c>
      <c r="R269" s="10">
        <f>IF(A269="","",IFERROR(P269*VLOOKUP(F269,'Référentiels'!$A$2:$C$6,3,FALSE),0))</f>
        <v/>
      </c>
      <c r="S269" s="10">
        <f>IF(A269="","",Q269-R269)</f>
        <v/>
      </c>
      <c r="T269" s="10">
        <f>IF(A269="","",MAX(L269-M269,M269-L269)*K269)</f>
        <v/>
      </c>
      <c r="U269" s="11">
        <f>IF(A269="","",IFERROR(S269/T269,0))</f>
        <v/>
      </c>
      <c r="V269" s="12">
        <f>IF(A269="","",IF(S269&gt;0,"Gagnant",IF(S269&lt;0,"Perdant","Égalité")))</f>
        <v/>
      </c>
      <c r="W269" s="2" t="n"/>
      <c r="X269" s="4" t="n"/>
    </row>
    <row r="270">
      <c r="A270" s="2" t="n"/>
      <c r="B270" s="3" t="n"/>
      <c r="C270" s="3" t="n"/>
      <c r="D270" s="4" t="n"/>
      <c r="E270" s="4" t="n"/>
      <c r="F270" s="4" t="n"/>
      <c r="G270" s="4" t="n"/>
      <c r="H270" s="2" t="n"/>
      <c r="I270" s="4" t="n"/>
      <c r="J270" s="2" t="n"/>
      <c r="K270" s="5" t="n"/>
      <c r="L270" s="6" t="n"/>
      <c r="M270" s="6" t="n"/>
      <c r="N270" s="6" t="n"/>
      <c r="O270" s="6" t="n"/>
      <c r="P270" s="7">
        <f>IF(A270="","",K270*L270)</f>
        <v/>
      </c>
      <c r="Q270" s="7">
        <f>IF(A270="","",IF(H270="Achat",(O270-L270)*K270,IF(H270="Vente",(L270-O270)*K270,0)))</f>
        <v/>
      </c>
      <c r="R270" s="7">
        <f>IF(A270="","",IFERROR(P270*VLOOKUP(F270,'Référentiels'!$A$2:$C$6,3,FALSE),0))</f>
        <v/>
      </c>
      <c r="S270" s="7">
        <f>IF(A270="","",Q270-R270)</f>
        <v/>
      </c>
      <c r="T270" s="7">
        <f>IF(A270="","",MAX(L270-M270,M270-L270)*K270)</f>
        <v/>
      </c>
      <c r="U270" s="8">
        <f>IF(A270="","",IFERROR(S270/T270,0))</f>
        <v/>
      </c>
      <c r="V270" s="9">
        <f>IF(A270="","",IF(S270&gt;0,"Gagnant",IF(S270&lt;0,"Perdant","Égalité")))</f>
        <v/>
      </c>
      <c r="W270" s="2" t="n"/>
      <c r="X270" s="4" t="n"/>
    </row>
    <row r="271">
      <c r="A271" s="2" t="n"/>
      <c r="B271" s="3" t="n"/>
      <c r="C271" s="3" t="n"/>
      <c r="D271" s="4" t="n"/>
      <c r="E271" s="4" t="n"/>
      <c r="F271" s="4" t="n"/>
      <c r="G271" s="4" t="n"/>
      <c r="H271" s="2" t="n"/>
      <c r="I271" s="4" t="n"/>
      <c r="J271" s="2" t="n"/>
      <c r="K271" s="5" t="n"/>
      <c r="L271" s="6" t="n"/>
      <c r="M271" s="6" t="n"/>
      <c r="N271" s="6" t="n"/>
      <c r="O271" s="6" t="n"/>
      <c r="P271" s="10">
        <f>IF(A271="","",K271*L271)</f>
        <v/>
      </c>
      <c r="Q271" s="10">
        <f>IF(A271="","",IF(H271="Achat",(O271-L271)*K271,IF(H271="Vente",(L271-O271)*K271,0)))</f>
        <v/>
      </c>
      <c r="R271" s="10">
        <f>IF(A271="","",IFERROR(P271*VLOOKUP(F271,'Référentiels'!$A$2:$C$6,3,FALSE),0))</f>
        <v/>
      </c>
      <c r="S271" s="10">
        <f>IF(A271="","",Q271-R271)</f>
        <v/>
      </c>
      <c r="T271" s="10">
        <f>IF(A271="","",MAX(L271-M271,M271-L271)*K271)</f>
        <v/>
      </c>
      <c r="U271" s="11">
        <f>IF(A271="","",IFERROR(S271/T271,0))</f>
        <v/>
      </c>
      <c r="V271" s="12">
        <f>IF(A271="","",IF(S271&gt;0,"Gagnant",IF(S271&lt;0,"Perdant","Égalité")))</f>
        <v/>
      </c>
      <c r="W271" s="2" t="n"/>
      <c r="X271" s="4" t="n"/>
    </row>
    <row r="272">
      <c r="A272" s="2" t="n"/>
      <c r="B272" s="3" t="n"/>
      <c r="C272" s="3" t="n"/>
      <c r="D272" s="4" t="n"/>
      <c r="E272" s="4" t="n"/>
      <c r="F272" s="4" t="n"/>
      <c r="G272" s="4" t="n"/>
      <c r="H272" s="2" t="n"/>
      <c r="I272" s="4" t="n"/>
      <c r="J272" s="2" t="n"/>
      <c r="K272" s="5" t="n"/>
      <c r="L272" s="6" t="n"/>
      <c r="M272" s="6" t="n"/>
      <c r="N272" s="6" t="n"/>
      <c r="O272" s="6" t="n"/>
      <c r="P272" s="7">
        <f>IF(A272="","",K272*L272)</f>
        <v/>
      </c>
      <c r="Q272" s="7">
        <f>IF(A272="","",IF(H272="Achat",(O272-L272)*K272,IF(H272="Vente",(L272-O272)*K272,0)))</f>
        <v/>
      </c>
      <c r="R272" s="7">
        <f>IF(A272="","",IFERROR(P272*VLOOKUP(F272,'Référentiels'!$A$2:$C$6,3,FALSE),0))</f>
        <v/>
      </c>
      <c r="S272" s="7">
        <f>IF(A272="","",Q272-R272)</f>
        <v/>
      </c>
      <c r="T272" s="7">
        <f>IF(A272="","",MAX(L272-M272,M272-L272)*K272)</f>
        <v/>
      </c>
      <c r="U272" s="8">
        <f>IF(A272="","",IFERROR(S272/T272,0))</f>
        <v/>
      </c>
      <c r="V272" s="9">
        <f>IF(A272="","",IF(S272&gt;0,"Gagnant",IF(S272&lt;0,"Perdant","Égalité")))</f>
        <v/>
      </c>
      <c r="W272" s="2" t="n"/>
      <c r="X272" s="4" t="n"/>
    </row>
    <row r="273">
      <c r="A273" s="2" t="n"/>
      <c r="B273" s="3" t="n"/>
      <c r="C273" s="3" t="n"/>
      <c r="D273" s="4" t="n"/>
      <c r="E273" s="4" t="n"/>
      <c r="F273" s="4" t="n"/>
      <c r="G273" s="4" t="n"/>
      <c r="H273" s="2" t="n"/>
      <c r="I273" s="4" t="n"/>
      <c r="J273" s="2" t="n"/>
      <c r="K273" s="5" t="n"/>
      <c r="L273" s="6" t="n"/>
      <c r="M273" s="6" t="n"/>
      <c r="N273" s="6" t="n"/>
      <c r="O273" s="6" t="n"/>
      <c r="P273" s="10">
        <f>IF(A273="","",K273*L273)</f>
        <v/>
      </c>
      <c r="Q273" s="10">
        <f>IF(A273="","",IF(H273="Achat",(O273-L273)*K273,IF(H273="Vente",(L273-O273)*K273,0)))</f>
        <v/>
      </c>
      <c r="R273" s="10">
        <f>IF(A273="","",IFERROR(P273*VLOOKUP(F273,'Référentiels'!$A$2:$C$6,3,FALSE),0))</f>
        <v/>
      </c>
      <c r="S273" s="10">
        <f>IF(A273="","",Q273-R273)</f>
        <v/>
      </c>
      <c r="T273" s="10">
        <f>IF(A273="","",MAX(L273-M273,M273-L273)*K273)</f>
        <v/>
      </c>
      <c r="U273" s="11">
        <f>IF(A273="","",IFERROR(S273/T273,0))</f>
        <v/>
      </c>
      <c r="V273" s="12">
        <f>IF(A273="","",IF(S273&gt;0,"Gagnant",IF(S273&lt;0,"Perdant","Égalité")))</f>
        <v/>
      </c>
      <c r="W273" s="2" t="n"/>
      <c r="X273" s="4" t="n"/>
    </row>
    <row r="274">
      <c r="A274" s="2" t="n"/>
      <c r="B274" s="3" t="n"/>
      <c r="C274" s="3" t="n"/>
      <c r="D274" s="4" t="n"/>
      <c r="E274" s="4" t="n"/>
      <c r="F274" s="4" t="n"/>
      <c r="G274" s="4" t="n"/>
      <c r="H274" s="2" t="n"/>
      <c r="I274" s="4" t="n"/>
      <c r="J274" s="2" t="n"/>
      <c r="K274" s="5" t="n"/>
      <c r="L274" s="6" t="n"/>
      <c r="M274" s="6" t="n"/>
      <c r="N274" s="6" t="n"/>
      <c r="O274" s="6" t="n"/>
      <c r="P274" s="7">
        <f>IF(A274="","",K274*L274)</f>
        <v/>
      </c>
      <c r="Q274" s="7">
        <f>IF(A274="","",IF(H274="Achat",(O274-L274)*K274,IF(H274="Vente",(L274-O274)*K274,0)))</f>
        <v/>
      </c>
      <c r="R274" s="7">
        <f>IF(A274="","",IFERROR(P274*VLOOKUP(F274,'Référentiels'!$A$2:$C$6,3,FALSE),0))</f>
        <v/>
      </c>
      <c r="S274" s="7">
        <f>IF(A274="","",Q274-R274)</f>
        <v/>
      </c>
      <c r="T274" s="7">
        <f>IF(A274="","",MAX(L274-M274,M274-L274)*K274)</f>
        <v/>
      </c>
      <c r="U274" s="8">
        <f>IF(A274="","",IFERROR(S274/T274,0))</f>
        <v/>
      </c>
      <c r="V274" s="9">
        <f>IF(A274="","",IF(S274&gt;0,"Gagnant",IF(S274&lt;0,"Perdant","Égalité")))</f>
        <v/>
      </c>
      <c r="W274" s="2" t="n"/>
      <c r="X274" s="4" t="n"/>
    </row>
    <row r="275">
      <c r="A275" s="2" t="n"/>
      <c r="B275" s="3" t="n"/>
      <c r="C275" s="3" t="n"/>
      <c r="D275" s="4" t="n"/>
      <c r="E275" s="4" t="n"/>
      <c r="F275" s="4" t="n"/>
      <c r="G275" s="4" t="n"/>
      <c r="H275" s="2" t="n"/>
      <c r="I275" s="4" t="n"/>
      <c r="J275" s="2" t="n"/>
      <c r="K275" s="5" t="n"/>
      <c r="L275" s="6" t="n"/>
      <c r="M275" s="6" t="n"/>
      <c r="N275" s="6" t="n"/>
      <c r="O275" s="6" t="n"/>
      <c r="P275" s="10">
        <f>IF(A275="","",K275*L275)</f>
        <v/>
      </c>
      <c r="Q275" s="10">
        <f>IF(A275="","",IF(H275="Achat",(O275-L275)*K275,IF(H275="Vente",(L275-O275)*K275,0)))</f>
        <v/>
      </c>
      <c r="R275" s="10">
        <f>IF(A275="","",IFERROR(P275*VLOOKUP(F275,'Référentiels'!$A$2:$C$6,3,FALSE),0))</f>
        <v/>
      </c>
      <c r="S275" s="10">
        <f>IF(A275="","",Q275-R275)</f>
        <v/>
      </c>
      <c r="T275" s="10">
        <f>IF(A275="","",MAX(L275-M275,M275-L275)*K275)</f>
        <v/>
      </c>
      <c r="U275" s="11">
        <f>IF(A275="","",IFERROR(S275/T275,0))</f>
        <v/>
      </c>
      <c r="V275" s="12">
        <f>IF(A275="","",IF(S275&gt;0,"Gagnant",IF(S275&lt;0,"Perdant","Égalité")))</f>
        <v/>
      </c>
      <c r="W275" s="2" t="n"/>
      <c r="X275" s="4" t="n"/>
    </row>
    <row r="276">
      <c r="A276" s="2" t="n"/>
      <c r="B276" s="3" t="n"/>
      <c r="C276" s="3" t="n"/>
      <c r="D276" s="4" t="n"/>
      <c r="E276" s="4" t="n"/>
      <c r="F276" s="4" t="n"/>
      <c r="G276" s="4" t="n"/>
      <c r="H276" s="2" t="n"/>
      <c r="I276" s="4" t="n"/>
      <c r="J276" s="2" t="n"/>
      <c r="K276" s="5" t="n"/>
      <c r="L276" s="6" t="n"/>
      <c r="M276" s="6" t="n"/>
      <c r="N276" s="6" t="n"/>
      <c r="O276" s="6" t="n"/>
      <c r="P276" s="7">
        <f>IF(A276="","",K276*L276)</f>
        <v/>
      </c>
      <c r="Q276" s="7">
        <f>IF(A276="","",IF(H276="Achat",(O276-L276)*K276,IF(H276="Vente",(L276-O276)*K276,0)))</f>
        <v/>
      </c>
      <c r="R276" s="7">
        <f>IF(A276="","",IFERROR(P276*VLOOKUP(F276,'Référentiels'!$A$2:$C$6,3,FALSE),0))</f>
        <v/>
      </c>
      <c r="S276" s="7">
        <f>IF(A276="","",Q276-R276)</f>
        <v/>
      </c>
      <c r="T276" s="7">
        <f>IF(A276="","",MAX(L276-M276,M276-L276)*K276)</f>
        <v/>
      </c>
      <c r="U276" s="8">
        <f>IF(A276="","",IFERROR(S276/T276,0))</f>
        <v/>
      </c>
      <c r="V276" s="9">
        <f>IF(A276="","",IF(S276&gt;0,"Gagnant",IF(S276&lt;0,"Perdant","Égalité")))</f>
        <v/>
      </c>
      <c r="W276" s="2" t="n"/>
      <c r="X276" s="4" t="n"/>
    </row>
    <row r="277">
      <c r="A277" s="2" t="n"/>
      <c r="B277" s="3" t="n"/>
      <c r="C277" s="3" t="n"/>
      <c r="D277" s="4" t="n"/>
      <c r="E277" s="4" t="n"/>
      <c r="F277" s="4" t="n"/>
      <c r="G277" s="4" t="n"/>
      <c r="H277" s="2" t="n"/>
      <c r="I277" s="4" t="n"/>
      <c r="J277" s="2" t="n"/>
      <c r="K277" s="5" t="n"/>
      <c r="L277" s="6" t="n"/>
      <c r="M277" s="6" t="n"/>
      <c r="N277" s="6" t="n"/>
      <c r="O277" s="6" t="n"/>
      <c r="P277" s="10">
        <f>IF(A277="","",K277*L277)</f>
        <v/>
      </c>
      <c r="Q277" s="10">
        <f>IF(A277="","",IF(H277="Achat",(O277-L277)*K277,IF(H277="Vente",(L277-O277)*K277,0)))</f>
        <v/>
      </c>
      <c r="R277" s="10">
        <f>IF(A277="","",IFERROR(P277*VLOOKUP(F277,'Référentiels'!$A$2:$C$6,3,FALSE),0))</f>
        <v/>
      </c>
      <c r="S277" s="10">
        <f>IF(A277="","",Q277-R277)</f>
        <v/>
      </c>
      <c r="T277" s="10">
        <f>IF(A277="","",MAX(L277-M277,M277-L277)*K277)</f>
        <v/>
      </c>
      <c r="U277" s="11">
        <f>IF(A277="","",IFERROR(S277/T277,0))</f>
        <v/>
      </c>
      <c r="V277" s="12">
        <f>IF(A277="","",IF(S277&gt;0,"Gagnant",IF(S277&lt;0,"Perdant","Égalité")))</f>
        <v/>
      </c>
      <c r="W277" s="2" t="n"/>
      <c r="X277" s="4" t="n"/>
    </row>
    <row r="278">
      <c r="A278" s="2" t="n"/>
      <c r="B278" s="3" t="n"/>
      <c r="C278" s="3" t="n"/>
      <c r="D278" s="4" t="n"/>
      <c r="E278" s="4" t="n"/>
      <c r="F278" s="4" t="n"/>
      <c r="G278" s="4" t="n"/>
      <c r="H278" s="2" t="n"/>
      <c r="I278" s="4" t="n"/>
      <c r="J278" s="2" t="n"/>
      <c r="K278" s="5" t="n"/>
      <c r="L278" s="6" t="n"/>
      <c r="M278" s="6" t="n"/>
      <c r="N278" s="6" t="n"/>
      <c r="O278" s="6" t="n"/>
      <c r="P278" s="7">
        <f>IF(A278="","",K278*L278)</f>
        <v/>
      </c>
      <c r="Q278" s="7">
        <f>IF(A278="","",IF(H278="Achat",(O278-L278)*K278,IF(H278="Vente",(L278-O278)*K278,0)))</f>
        <v/>
      </c>
      <c r="R278" s="7">
        <f>IF(A278="","",IFERROR(P278*VLOOKUP(F278,'Référentiels'!$A$2:$C$6,3,FALSE),0))</f>
        <v/>
      </c>
      <c r="S278" s="7">
        <f>IF(A278="","",Q278-R278)</f>
        <v/>
      </c>
      <c r="T278" s="7">
        <f>IF(A278="","",MAX(L278-M278,M278-L278)*K278)</f>
        <v/>
      </c>
      <c r="U278" s="8">
        <f>IF(A278="","",IFERROR(S278/T278,0))</f>
        <v/>
      </c>
      <c r="V278" s="9">
        <f>IF(A278="","",IF(S278&gt;0,"Gagnant",IF(S278&lt;0,"Perdant","Égalité")))</f>
        <v/>
      </c>
      <c r="W278" s="2" t="n"/>
      <c r="X278" s="4" t="n"/>
    </row>
    <row r="279">
      <c r="A279" s="2" t="n"/>
      <c r="B279" s="3" t="n"/>
      <c r="C279" s="3" t="n"/>
      <c r="D279" s="4" t="n"/>
      <c r="E279" s="4" t="n"/>
      <c r="F279" s="4" t="n"/>
      <c r="G279" s="4" t="n"/>
      <c r="H279" s="2" t="n"/>
      <c r="I279" s="4" t="n"/>
      <c r="J279" s="2" t="n"/>
      <c r="K279" s="5" t="n"/>
      <c r="L279" s="6" t="n"/>
      <c r="M279" s="6" t="n"/>
      <c r="N279" s="6" t="n"/>
      <c r="O279" s="6" t="n"/>
      <c r="P279" s="10">
        <f>IF(A279="","",K279*L279)</f>
        <v/>
      </c>
      <c r="Q279" s="10">
        <f>IF(A279="","",IF(H279="Achat",(O279-L279)*K279,IF(H279="Vente",(L279-O279)*K279,0)))</f>
        <v/>
      </c>
      <c r="R279" s="10">
        <f>IF(A279="","",IFERROR(P279*VLOOKUP(F279,'Référentiels'!$A$2:$C$6,3,FALSE),0))</f>
        <v/>
      </c>
      <c r="S279" s="10">
        <f>IF(A279="","",Q279-R279)</f>
        <v/>
      </c>
      <c r="T279" s="10">
        <f>IF(A279="","",MAX(L279-M279,M279-L279)*K279)</f>
        <v/>
      </c>
      <c r="U279" s="11">
        <f>IF(A279="","",IFERROR(S279/T279,0))</f>
        <v/>
      </c>
      <c r="V279" s="12">
        <f>IF(A279="","",IF(S279&gt;0,"Gagnant",IF(S279&lt;0,"Perdant","Égalité")))</f>
        <v/>
      </c>
      <c r="W279" s="2" t="n"/>
      <c r="X279" s="4" t="n"/>
    </row>
    <row r="280">
      <c r="A280" s="2" t="n"/>
      <c r="B280" s="3" t="n"/>
      <c r="C280" s="3" t="n"/>
      <c r="D280" s="4" t="n"/>
      <c r="E280" s="4" t="n"/>
      <c r="F280" s="4" t="n"/>
      <c r="G280" s="4" t="n"/>
      <c r="H280" s="2" t="n"/>
      <c r="I280" s="4" t="n"/>
      <c r="J280" s="2" t="n"/>
      <c r="K280" s="5" t="n"/>
      <c r="L280" s="6" t="n"/>
      <c r="M280" s="6" t="n"/>
      <c r="N280" s="6" t="n"/>
      <c r="O280" s="6" t="n"/>
      <c r="P280" s="7">
        <f>IF(A280="","",K280*L280)</f>
        <v/>
      </c>
      <c r="Q280" s="7">
        <f>IF(A280="","",IF(H280="Achat",(O280-L280)*K280,IF(H280="Vente",(L280-O280)*K280,0)))</f>
        <v/>
      </c>
      <c r="R280" s="7">
        <f>IF(A280="","",IFERROR(P280*VLOOKUP(F280,'Référentiels'!$A$2:$C$6,3,FALSE),0))</f>
        <v/>
      </c>
      <c r="S280" s="7">
        <f>IF(A280="","",Q280-R280)</f>
        <v/>
      </c>
      <c r="T280" s="7">
        <f>IF(A280="","",MAX(L280-M280,M280-L280)*K280)</f>
        <v/>
      </c>
      <c r="U280" s="8">
        <f>IF(A280="","",IFERROR(S280/T280,0))</f>
        <v/>
      </c>
      <c r="V280" s="9">
        <f>IF(A280="","",IF(S280&gt;0,"Gagnant",IF(S280&lt;0,"Perdant","Égalité")))</f>
        <v/>
      </c>
      <c r="W280" s="2" t="n"/>
      <c r="X280" s="4" t="n"/>
    </row>
    <row r="281">
      <c r="A281" s="2" t="n"/>
      <c r="B281" s="3" t="n"/>
      <c r="C281" s="3" t="n"/>
      <c r="D281" s="4" t="n"/>
      <c r="E281" s="4" t="n"/>
      <c r="F281" s="4" t="n"/>
      <c r="G281" s="4" t="n"/>
      <c r="H281" s="2" t="n"/>
      <c r="I281" s="4" t="n"/>
      <c r="J281" s="2" t="n"/>
      <c r="K281" s="5" t="n"/>
      <c r="L281" s="6" t="n"/>
      <c r="M281" s="6" t="n"/>
      <c r="N281" s="6" t="n"/>
      <c r="O281" s="6" t="n"/>
      <c r="P281" s="10">
        <f>IF(A281="","",K281*L281)</f>
        <v/>
      </c>
      <c r="Q281" s="10">
        <f>IF(A281="","",IF(H281="Achat",(O281-L281)*K281,IF(H281="Vente",(L281-O281)*K281,0)))</f>
        <v/>
      </c>
      <c r="R281" s="10">
        <f>IF(A281="","",IFERROR(P281*VLOOKUP(F281,'Référentiels'!$A$2:$C$6,3,FALSE),0))</f>
        <v/>
      </c>
      <c r="S281" s="10">
        <f>IF(A281="","",Q281-R281)</f>
        <v/>
      </c>
      <c r="T281" s="10">
        <f>IF(A281="","",MAX(L281-M281,M281-L281)*K281)</f>
        <v/>
      </c>
      <c r="U281" s="11">
        <f>IF(A281="","",IFERROR(S281/T281,0))</f>
        <v/>
      </c>
      <c r="V281" s="12">
        <f>IF(A281="","",IF(S281&gt;0,"Gagnant",IF(S281&lt;0,"Perdant","Égalité")))</f>
        <v/>
      </c>
      <c r="W281" s="2" t="n"/>
      <c r="X281" s="4" t="n"/>
    </row>
    <row r="282">
      <c r="A282" s="2" t="n"/>
      <c r="B282" s="3" t="n"/>
      <c r="C282" s="3" t="n"/>
      <c r="D282" s="4" t="n"/>
      <c r="E282" s="4" t="n"/>
      <c r="F282" s="4" t="n"/>
      <c r="G282" s="4" t="n"/>
      <c r="H282" s="2" t="n"/>
      <c r="I282" s="4" t="n"/>
      <c r="J282" s="2" t="n"/>
      <c r="K282" s="5" t="n"/>
      <c r="L282" s="6" t="n"/>
      <c r="M282" s="6" t="n"/>
      <c r="N282" s="6" t="n"/>
      <c r="O282" s="6" t="n"/>
      <c r="P282" s="7">
        <f>IF(A282="","",K282*L282)</f>
        <v/>
      </c>
      <c r="Q282" s="7">
        <f>IF(A282="","",IF(H282="Achat",(O282-L282)*K282,IF(H282="Vente",(L282-O282)*K282,0)))</f>
        <v/>
      </c>
      <c r="R282" s="7">
        <f>IF(A282="","",IFERROR(P282*VLOOKUP(F282,'Référentiels'!$A$2:$C$6,3,FALSE),0))</f>
        <v/>
      </c>
      <c r="S282" s="7">
        <f>IF(A282="","",Q282-R282)</f>
        <v/>
      </c>
      <c r="T282" s="7">
        <f>IF(A282="","",MAX(L282-M282,M282-L282)*K282)</f>
        <v/>
      </c>
      <c r="U282" s="8">
        <f>IF(A282="","",IFERROR(S282/T282,0))</f>
        <v/>
      </c>
      <c r="V282" s="9">
        <f>IF(A282="","",IF(S282&gt;0,"Gagnant",IF(S282&lt;0,"Perdant","Égalité")))</f>
        <v/>
      </c>
      <c r="W282" s="2" t="n"/>
      <c r="X282" s="4" t="n"/>
    </row>
    <row r="283">
      <c r="A283" s="2" t="n"/>
      <c r="B283" s="3" t="n"/>
      <c r="C283" s="3" t="n"/>
      <c r="D283" s="4" t="n"/>
      <c r="E283" s="4" t="n"/>
      <c r="F283" s="4" t="n"/>
      <c r="G283" s="4" t="n"/>
      <c r="H283" s="2" t="n"/>
      <c r="I283" s="4" t="n"/>
      <c r="J283" s="2" t="n"/>
      <c r="K283" s="5" t="n"/>
      <c r="L283" s="6" t="n"/>
      <c r="M283" s="6" t="n"/>
      <c r="N283" s="6" t="n"/>
      <c r="O283" s="6" t="n"/>
      <c r="P283" s="10">
        <f>IF(A283="","",K283*L283)</f>
        <v/>
      </c>
      <c r="Q283" s="10">
        <f>IF(A283="","",IF(H283="Achat",(O283-L283)*K283,IF(H283="Vente",(L283-O283)*K283,0)))</f>
        <v/>
      </c>
      <c r="R283" s="10">
        <f>IF(A283="","",IFERROR(P283*VLOOKUP(F283,'Référentiels'!$A$2:$C$6,3,FALSE),0))</f>
        <v/>
      </c>
      <c r="S283" s="10">
        <f>IF(A283="","",Q283-R283)</f>
        <v/>
      </c>
      <c r="T283" s="10">
        <f>IF(A283="","",MAX(L283-M283,M283-L283)*K283)</f>
        <v/>
      </c>
      <c r="U283" s="11">
        <f>IF(A283="","",IFERROR(S283/T283,0))</f>
        <v/>
      </c>
      <c r="V283" s="12">
        <f>IF(A283="","",IF(S283&gt;0,"Gagnant",IF(S283&lt;0,"Perdant","Égalité")))</f>
        <v/>
      </c>
      <c r="W283" s="2" t="n"/>
      <c r="X283" s="4" t="n"/>
    </row>
    <row r="284">
      <c r="A284" s="2" t="n"/>
      <c r="B284" s="3" t="n"/>
      <c r="C284" s="3" t="n"/>
      <c r="D284" s="4" t="n"/>
      <c r="E284" s="4" t="n"/>
      <c r="F284" s="4" t="n"/>
      <c r="G284" s="4" t="n"/>
      <c r="H284" s="2" t="n"/>
      <c r="I284" s="4" t="n"/>
      <c r="J284" s="2" t="n"/>
      <c r="K284" s="5" t="n"/>
      <c r="L284" s="6" t="n"/>
      <c r="M284" s="6" t="n"/>
      <c r="N284" s="6" t="n"/>
      <c r="O284" s="6" t="n"/>
      <c r="P284" s="7">
        <f>IF(A284="","",K284*L284)</f>
        <v/>
      </c>
      <c r="Q284" s="7">
        <f>IF(A284="","",IF(H284="Achat",(O284-L284)*K284,IF(H284="Vente",(L284-O284)*K284,0)))</f>
        <v/>
      </c>
      <c r="R284" s="7">
        <f>IF(A284="","",IFERROR(P284*VLOOKUP(F284,'Référentiels'!$A$2:$C$6,3,FALSE),0))</f>
        <v/>
      </c>
      <c r="S284" s="7">
        <f>IF(A284="","",Q284-R284)</f>
        <v/>
      </c>
      <c r="T284" s="7">
        <f>IF(A284="","",MAX(L284-M284,M284-L284)*K284)</f>
        <v/>
      </c>
      <c r="U284" s="8">
        <f>IF(A284="","",IFERROR(S284/T284,0))</f>
        <v/>
      </c>
      <c r="V284" s="9">
        <f>IF(A284="","",IF(S284&gt;0,"Gagnant",IF(S284&lt;0,"Perdant","Égalité")))</f>
        <v/>
      </c>
      <c r="W284" s="2" t="n"/>
      <c r="X284" s="4" t="n"/>
    </row>
    <row r="285">
      <c r="A285" s="2" t="n"/>
      <c r="B285" s="3" t="n"/>
      <c r="C285" s="3" t="n"/>
      <c r="D285" s="4" t="n"/>
      <c r="E285" s="4" t="n"/>
      <c r="F285" s="4" t="n"/>
      <c r="G285" s="4" t="n"/>
      <c r="H285" s="2" t="n"/>
      <c r="I285" s="4" t="n"/>
      <c r="J285" s="2" t="n"/>
      <c r="K285" s="5" t="n"/>
      <c r="L285" s="6" t="n"/>
      <c r="M285" s="6" t="n"/>
      <c r="N285" s="6" t="n"/>
      <c r="O285" s="6" t="n"/>
      <c r="P285" s="10">
        <f>IF(A285="","",K285*L285)</f>
        <v/>
      </c>
      <c r="Q285" s="10">
        <f>IF(A285="","",IF(H285="Achat",(O285-L285)*K285,IF(H285="Vente",(L285-O285)*K285,0)))</f>
        <v/>
      </c>
      <c r="R285" s="10">
        <f>IF(A285="","",IFERROR(P285*VLOOKUP(F285,'Référentiels'!$A$2:$C$6,3,FALSE),0))</f>
        <v/>
      </c>
      <c r="S285" s="10">
        <f>IF(A285="","",Q285-R285)</f>
        <v/>
      </c>
      <c r="T285" s="10">
        <f>IF(A285="","",MAX(L285-M285,M285-L285)*K285)</f>
        <v/>
      </c>
      <c r="U285" s="11">
        <f>IF(A285="","",IFERROR(S285/T285,0))</f>
        <v/>
      </c>
      <c r="V285" s="12">
        <f>IF(A285="","",IF(S285&gt;0,"Gagnant",IF(S285&lt;0,"Perdant","Égalité")))</f>
        <v/>
      </c>
      <c r="W285" s="2" t="n"/>
      <c r="X285" s="4" t="n"/>
    </row>
    <row r="286">
      <c r="A286" s="2" t="n"/>
      <c r="B286" s="3" t="n"/>
      <c r="C286" s="3" t="n"/>
      <c r="D286" s="4" t="n"/>
      <c r="E286" s="4" t="n"/>
      <c r="F286" s="4" t="n"/>
      <c r="G286" s="4" t="n"/>
      <c r="H286" s="2" t="n"/>
      <c r="I286" s="4" t="n"/>
      <c r="J286" s="2" t="n"/>
      <c r="K286" s="5" t="n"/>
      <c r="L286" s="6" t="n"/>
      <c r="M286" s="6" t="n"/>
      <c r="N286" s="6" t="n"/>
      <c r="O286" s="6" t="n"/>
      <c r="P286" s="7">
        <f>IF(A286="","",K286*L286)</f>
        <v/>
      </c>
      <c r="Q286" s="7">
        <f>IF(A286="","",IF(H286="Achat",(O286-L286)*K286,IF(H286="Vente",(L286-O286)*K286,0)))</f>
        <v/>
      </c>
      <c r="R286" s="7">
        <f>IF(A286="","",IFERROR(P286*VLOOKUP(F286,'Référentiels'!$A$2:$C$6,3,FALSE),0))</f>
        <v/>
      </c>
      <c r="S286" s="7">
        <f>IF(A286="","",Q286-R286)</f>
        <v/>
      </c>
      <c r="T286" s="7">
        <f>IF(A286="","",MAX(L286-M286,M286-L286)*K286)</f>
        <v/>
      </c>
      <c r="U286" s="8">
        <f>IF(A286="","",IFERROR(S286/T286,0))</f>
        <v/>
      </c>
      <c r="V286" s="9">
        <f>IF(A286="","",IF(S286&gt;0,"Gagnant",IF(S286&lt;0,"Perdant","Égalité")))</f>
        <v/>
      </c>
      <c r="W286" s="2" t="n"/>
      <c r="X286" s="4" t="n"/>
    </row>
    <row r="287">
      <c r="A287" s="2" t="n"/>
      <c r="B287" s="3" t="n"/>
      <c r="C287" s="3" t="n"/>
      <c r="D287" s="4" t="n"/>
      <c r="E287" s="4" t="n"/>
      <c r="F287" s="4" t="n"/>
      <c r="G287" s="4" t="n"/>
      <c r="H287" s="2" t="n"/>
      <c r="I287" s="4" t="n"/>
      <c r="J287" s="2" t="n"/>
      <c r="K287" s="5" t="n"/>
      <c r="L287" s="6" t="n"/>
      <c r="M287" s="6" t="n"/>
      <c r="N287" s="6" t="n"/>
      <c r="O287" s="6" t="n"/>
      <c r="P287" s="10">
        <f>IF(A287="","",K287*L287)</f>
        <v/>
      </c>
      <c r="Q287" s="10">
        <f>IF(A287="","",IF(H287="Achat",(O287-L287)*K287,IF(H287="Vente",(L287-O287)*K287,0)))</f>
        <v/>
      </c>
      <c r="R287" s="10">
        <f>IF(A287="","",IFERROR(P287*VLOOKUP(F287,'Référentiels'!$A$2:$C$6,3,FALSE),0))</f>
        <v/>
      </c>
      <c r="S287" s="10">
        <f>IF(A287="","",Q287-R287)</f>
        <v/>
      </c>
      <c r="T287" s="10">
        <f>IF(A287="","",MAX(L287-M287,M287-L287)*K287)</f>
        <v/>
      </c>
      <c r="U287" s="11">
        <f>IF(A287="","",IFERROR(S287/T287,0))</f>
        <v/>
      </c>
      <c r="V287" s="12">
        <f>IF(A287="","",IF(S287&gt;0,"Gagnant",IF(S287&lt;0,"Perdant","Égalité")))</f>
        <v/>
      </c>
      <c r="W287" s="2" t="n"/>
      <c r="X287" s="4" t="n"/>
    </row>
    <row r="288">
      <c r="A288" s="2" t="n"/>
      <c r="B288" s="3" t="n"/>
      <c r="C288" s="3" t="n"/>
      <c r="D288" s="4" t="n"/>
      <c r="E288" s="4" t="n"/>
      <c r="F288" s="4" t="n"/>
      <c r="G288" s="4" t="n"/>
      <c r="H288" s="2" t="n"/>
      <c r="I288" s="4" t="n"/>
      <c r="J288" s="2" t="n"/>
      <c r="K288" s="5" t="n"/>
      <c r="L288" s="6" t="n"/>
      <c r="M288" s="6" t="n"/>
      <c r="N288" s="6" t="n"/>
      <c r="O288" s="6" t="n"/>
      <c r="P288" s="7">
        <f>IF(A288="","",K288*L288)</f>
        <v/>
      </c>
      <c r="Q288" s="7">
        <f>IF(A288="","",IF(H288="Achat",(O288-L288)*K288,IF(H288="Vente",(L288-O288)*K288,0)))</f>
        <v/>
      </c>
      <c r="R288" s="7">
        <f>IF(A288="","",IFERROR(P288*VLOOKUP(F288,'Référentiels'!$A$2:$C$6,3,FALSE),0))</f>
        <v/>
      </c>
      <c r="S288" s="7">
        <f>IF(A288="","",Q288-R288)</f>
        <v/>
      </c>
      <c r="T288" s="7">
        <f>IF(A288="","",MAX(L288-M288,M288-L288)*K288)</f>
        <v/>
      </c>
      <c r="U288" s="8">
        <f>IF(A288="","",IFERROR(S288/T288,0))</f>
        <v/>
      </c>
      <c r="V288" s="9">
        <f>IF(A288="","",IF(S288&gt;0,"Gagnant",IF(S288&lt;0,"Perdant","Égalité")))</f>
        <v/>
      </c>
      <c r="W288" s="2" t="n"/>
      <c r="X288" s="4" t="n"/>
    </row>
    <row r="289">
      <c r="A289" s="2" t="n"/>
      <c r="B289" s="3" t="n"/>
      <c r="C289" s="3" t="n"/>
      <c r="D289" s="4" t="n"/>
      <c r="E289" s="4" t="n"/>
      <c r="F289" s="4" t="n"/>
      <c r="G289" s="4" t="n"/>
      <c r="H289" s="2" t="n"/>
      <c r="I289" s="4" t="n"/>
      <c r="J289" s="2" t="n"/>
      <c r="K289" s="5" t="n"/>
      <c r="L289" s="6" t="n"/>
      <c r="M289" s="6" t="n"/>
      <c r="N289" s="6" t="n"/>
      <c r="O289" s="6" t="n"/>
      <c r="P289" s="10">
        <f>IF(A289="","",K289*L289)</f>
        <v/>
      </c>
      <c r="Q289" s="10">
        <f>IF(A289="","",IF(H289="Achat",(O289-L289)*K289,IF(H289="Vente",(L289-O289)*K289,0)))</f>
        <v/>
      </c>
      <c r="R289" s="10">
        <f>IF(A289="","",IFERROR(P289*VLOOKUP(F289,'Référentiels'!$A$2:$C$6,3,FALSE),0))</f>
        <v/>
      </c>
      <c r="S289" s="10">
        <f>IF(A289="","",Q289-R289)</f>
        <v/>
      </c>
      <c r="T289" s="10">
        <f>IF(A289="","",MAX(L289-M289,M289-L289)*K289)</f>
        <v/>
      </c>
      <c r="U289" s="11">
        <f>IF(A289="","",IFERROR(S289/T289,0))</f>
        <v/>
      </c>
      <c r="V289" s="12">
        <f>IF(A289="","",IF(S289&gt;0,"Gagnant",IF(S289&lt;0,"Perdant","Égalité")))</f>
        <v/>
      </c>
      <c r="W289" s="2" t="n"/>
      <c r="X289" s="4" t="n"/>
    </row>
    <row r="290">
      <c r="A290" s="2" t="n"/>
      <c r="B290" s="3" t="n"/>
      <c r="C290" s="3" t="n"/>
      <c r="D290" s="4" t="n"/>
      <c r="E290" s="4" t="n"/>
      <c r="F290" s="4" t="n"/>
      <c r="G290" s="4" t="n"/>
      <c r="H290" s="2" t="n"/>
      <c r="I290" s="4" t="n"/>
      <c r="J290" s="2" t="n"/>
      <c r="K290" s="5" t="n"/>
      <c r="L290" s="6" t="n"/>
      <c r="M290" s="6" t="n"/>
      <c r="N290" s="6" t="n"/>
      <c r="O290" s="6" t="n"/>
      <c r="P290" s="7">
        <f>IF(A290="","",K290*L290)</f>
        <v/>
      </c>
      <c r="Q290" s="7">
        <f>IF(A290="","",IF(H290="Achat",(O290-L290)*K290,IF(H290="Vente",(L290-O290)*K290,0)))</f>
        <v/>
      </c>
      <c r="R290" s="7">
        <f>IF(A290="","",IFERROR(P290*VLOOKUP(F290,'Référentiels'!$A$2:$C$6,3,FALSE),0))</f>
        <v/>
      </c>
      <c r="S290" s="7">
        <f>IF(A290="","",Q290-R290)</f>
        <v/>
      </c>
      <c r="T290" s="7">
        <f>IF(A290="","",MAX(L290-M290,M290-L290)*K290)</f>
        <v/>
      </c>
      <c r="U290" s="8">
        <f>IF(A290="","",IFERROR(S290/T290,0))</f>
        <v/>
      </c>
      <c r="V290" s="9">
        <f>IF(A290="","",IF(S290&gt;0,"Gagnant",IF(S290&lt;0,"Perdant","Égalité")))</f>
        <v/>
      </c>
      <c r="W290" s="2" t="n"/>
      <c r="X290" s="4" t="n"/>
    </row>
    <row r="291">
      <c r="A291" s="2" t="n"/>
      <c r="B291" s="3" t="n"/>
      <c r="C291" s="3" t="n"/>
      <c r="D291" s="4" t="n"/>
      <c r="E291" s="4" t="n"/>
      <c r="F291" s="4" t="n"/>
      <c r="G291" s="4" t="n"/>
      <c r="H291" s="2" t="n"/>
      <c r="I291" s="4" t="n"/>
      <c r="J291" s="2" t="n"/>
      <c r="K291" s="5" t="n"/>
      <c r="L291" s="6" t="n"/>
      <c r="M291" s="6" t="n"/>
      <c r="N291" s="6" t="n"/>
      <c r="O291" s="6" t="n"/>
      <c r="P291" s="10">
        <f>IF(A291="","",K291*L291)</f>
        <v/>
      </c>
      <c r="Q291" s="10">
        <f>IF(A291="","",IF(H291="Achat",(O291-L291)*K291,IF(H291="Vente",(L291-O291)*K291,0)))</f>
        <v/>
      </c>
      <c r="R291" s="10">
        <f>IF(A291="","",IFERROR(P291*VLOOKUP(F291,'Référentiels'!$A$2:$C$6,3,FALSE),0))</f>
        <v/>
      </c>
      <c r="S291" s="10">
        <f>IF(A291="","",Q291-R291)</f>
        <v/>
      </c>
      <c r="T291" s="10">
        <f>IF(A291="","",MAX(L291-M291,M291-L291)*K291)</f>
        <v/>
      </c>
      <c r="U291" s="11">
        <f>IF(A291="","",IFERROR(S291/T291,0))</f>
        <v/>
      </c>
      <c r="V291" s="12">
        <f>IF(A291="","",IF(S291&gt;0,"Gagnant",IF(S291&lt;0,"Perdant","Égalité")))</f>
        <v/>
      </c>
      <c r="W291" s="2" t="n"/>
      <c r="X291" s="4" t="n"/>
    </row>
    <row r="292">
      <c r="A292" s="2" t="n"/>
      <c r="B292" s="3" t="n"/>
      <c r="C292" s="3" t="n"/>
      <c r="D292" s="4" t="n"/>
      <c r="E292" s="4" t="n"/>
      <c r="F292" s="4" t="n"/>
      <c r="G292" s="4" t="n"/>
      <c r="H292" s="2" t="n"/>
      <c r="I292" s="4" t="n"/>
      <c r="J292" s="2" t="n"/>
      <c r="K292" s="5" t="n"/>
      <c r="L292" s="6" t="n"/>
      <c r="M292" s="6" t="n"/>
      <c r="N292" s="6" t="n"/>
      <c r="O292" s="6" t="n"/>
      <c r="P292" s="7">
        <f>IF(A292="","",K292*L292)</f>
        <v/>
      </c>
      <c r="Q292" s="7">
        <f>IF(A292="","",IF(H292="Achat",(O292-L292)*K292,IF(H292="Vente",(L292-O292)*K292,0)))</f>
        <v/>
      </c>
      <c r="R292" s="7">
        <f>IF(A292="","",IFERROR(P292*VLOOKUP(F292,'Référentiels'!$A$2:$C$6,3,FALSE),0))</f>
        <v/>
      </c>
      <c r="S292" s="7">
        <f>IF(A292="","",Q292-R292)</f>
        <v/>
      </c>
      <c r="T292" s="7">
        <f>IF(A292="","",MAX(L292-M292,M292-L292)*K292)</f>
        <v/>
      </c>
      <c r="U292" s="8">
        <f>IF(A292="","",IFERROR(S292/T292,0))</f>
        <v/>
      </c>
      <c r="V292" s="9">
        <f>IF(A292="","",IF(S292&gt;0,"Gagnant",IF(S292&lt;0,"Perdant","Égalité")))</f>
        <v/>
      </c>
      <c r="W292" s="2" t="n"/>
      <c r="X292" s="4" t="n"/>
    </row>
    <row r="293">
      <c r="A293" s="2" t="n"/>
      <c r="B293" s="3" t="n"/>
      <c r="C293" s="3" t="n"/>
      <c r="D293" s="4" t="n"/>
      <c r="E293" s="4" t="n"/>
      <c r="F293" s="4" t="n"/>
      <c r="G293" s="4" t="n"/>
      <c r="H293" s="2" t="n"/>
      <c r="I293" s="4" t="n"/>
      <c r="J293" s="2" t="n"/>
      <c r="K293" s="5" t="n"/>
      <c r="L293" s="6" t="n"/>
      <c r="M293" s="6" t="n"/>
      <c r="N293" s="6" t="n"/>
      <c r="O293" s="6" t="n"/>
      <c r="P293" s="10">
        <f>IF(A293="","",K293*L293)</f>
        <v/>
      </c>
      <c r="Q293" s="10">
        <f>IF(A293="","",IF(H293="Achat",(O293-L293)*K293,IF(H293="Vente",(L293-O293)*K293,0)))</f>
        <v/>
      </c>
      <c r="R293" s="10">
        <f>IF(A293="","",IFERROR(P293*VLOOKUP(F293,'Référentiels'!$A$2:$C$6,3,FALSE),0))</f>
        <v/>
      </c>
      <c r="S293" s="10">
        <f>IF(A293="","",Q293-R293)</f>
        <v/>
      </c>
      <c r="T293" s="10">
        <f>IF(A293="","",MAX(L293-M293,M293-L293)*K293)</f>
        <v/>
      </c>
      <c r="U293" s="11">
        <f>IF(A293="","",IFERROR(S293/T293,0))</f>
        <v/>
      </c>
      <c r="V293" s="12">
        <f>IF(A293="","",IF(S293&gt;0,"Gagnant",IF(S293&lt;0,"Perdant","Égalité")))</f>
        <v/>
      </c>
      <c r="W293" s="2" t="n"/>
      <c r="X293" s="4" t="n"/>
    </row>
    <row r="294">
      <c r="A294" s="2" t="n"/>
      <c r="B294" s="3" t="n"/>
      <c r="C294" s="3" t="n"/>
      <c r="D294" s="4" t="n"/>
      <c r="E294" s="4" t="n"/>
      <c r="F294" s="4" t="n"/>
      <c r="G294" s="4" t="n"/>
      <c r="H294" s="2" t="n"/>
      <c r="I294" s="4" t="n"/>
      <c r="J294" s="2" t="n"/>
      <c r="K294" s="5" t="n"/>
      <c r="L294" s="6" t="n"/>
      <c r="M294" s="6" t="n"/>
      <c r="N294" s="6" t="n"/>
      <c r="O294" s="6" t="n"/>
      <c r="P294" s="7">
        <f>IF(A294="","",K294*L294)</f>
        <v/>
      </c>
      <c r="Q294" s="7">
        <f>IF(A294="","",IF(H294="Achat",(O294-L294)*K294,IF(H294="Vente",(L294-O294)*K294,0)))</f>
        <v/>
      </c>
      <c r="R294" s="7">
        <f>IF(A294="","",IFERROR(P294*VLOOKUP(F294,'Référentiels'!$A$2:$C$6,3,FALSE),0))</f>
        <v/>
      </c>
      <c r="S294" s="7">
        <f>IF(A294="","",Q294-R294)</f>
        <v/>
      </c>
      <c r="T294" s="7">
        <f>IF(A294="","",MAX(L294-M294,M294-L294)*K294)</f>
        <v/>
      </c>
      <c r="U294" s="8">
        <f>IF(A294="","",IFERROR(S294/T294,0))</f>
        <v/>
      </c>
      <c r="V294" s="9">
        <f>IF(A294="","",IF(S294&gt;0,"Gagnant",IF(S294&lt;0,"Perdant","Égalité")))</f>
        <v/>
      </c>
      <c r="W294" s="2" t="n"/>
      <c r="X294" s="4" t="n"/>
    </row>
    <row r="295">
      <c r="A295" s="2" t="n"/>
      <c r="B295" s="3" t="n"/>
      <c r="C295" s="3" t="n"/>
      <c r="D295" s="4" t="n"/>
      <c r="E295" s="4" t="n"/>
      <c r="F295" s="4" t="n"/>
      <c r="G295" s="4" t="n"/>
      <c r="H295" s="2" t="n"/>
      <c r="I295" s="4" t="n"/>
      <c r="J295" s="2" t="n"/>
      <c r="K295" s="5" t="n"/>
      <c r="L295" s="6" t="n"/>
      <c r="M295" s="6" t="n"/>
      <c r="N295" s="6" t="n"/>
      <c r="O295" s="6" t="n"/>
      <c r="P295" s="10">
        <f>IF(A295="","",K295*L295)</f>
        <v/>
      </c>
      <c r="Q295" s="10">
        <f>IF(A295="","",IF(H295="Achat",(O295-L295)*K295,IF(H295="Vente",(L295-O295)*K295,0)))</f>
        <v/>
      </c>
      <c r="R295" s="10">
        <f>IF(A295="","",IFERROR(P295*VLOOKUP(F295,'Référentiels'!$A$2:$C$6,3,FALSE),0))</f>
        <v/>
      </c>
      <c r="S295" s="10">
        <f>IF(A295="","",Q295-R295)</f>
        <v/>
      </c>
      <c r="T295" s="10">
        <f>IF(A295="","",MAX(L295-M295,M295-L295)*K295)</f>
        <v/>
      </c>
      <c r="U295" s="11">
        <f>IF(A295="","",IFERROR(S295/T295,0))</f>
        <v/>
      </c>
      <c r="V295" s="12">
        <f>IF(A295="","",IF(S295&gt;0,"Gagnant",IF(S295&lt;0,"Perdant","Égalité")))</f>
        <v/>
      </c>
      <c r="W295" s="2" t="n"/>
      <c r="X295" s="4" t="n"/>
    </row>
    <row r="296">
      <c r="A296" s="2" t="n"/>
      <c r="B296" s="3" t="n"/>
      <c r="C296" s="3" t="n"/>
      <c r="D296" s="4" t="n"/>
      <c r="E296" s="4" t="n"/>
      <c r="F296" s="4" t="n"/>
      <c r="G296" s="4" t="n"/>
      <c r="H296" s="2" t="n"/>
      <c r="I296" s="4" t="n"/>
      <c r="J296" s="2" t="n"/>
      <c r="K296" s="5" t="n"/>
      <c r="L296" s="6" t="n"/>
      <c r="M296" s="6" t="n"/>
      <c r="N296" s="6" t="n"/>
      <c r="O296" s="6" t="n"/>
      <c r="P296" s="7">
        <f>IF(A296="","",K296*L296)</f>
        <v/>
      </c>
      <c r="Q296" s="7">
        <f>IF(A296="","",IF(H296="Achat",(O296-L296)*K296,IF(H296="Vente",(L296-O296)*K296,0)))</f>
        <v/>
      </c>
      <c r="R296" s="7">
        <f>IF(A296="","",IFERROR(P296*VLOOKUP(F296,'Référentiels'!$A$2:$C$6,3,FALSE),0))</f>
        <v/>
      </c>
      <c r="S296" s="7">
        <f>IF(A296="","",Q296-R296)</f>
        <v/>
      </c>
      <c r="T296" s="7">
        <f>IF(A296="","",MAX(L296-M296,M296-L296)*K296)</f>
        <v/>
      </c>
      <c r="U296" s="8">
        <f>IF(A296="","",IFERROR(S296/T296,0))</f>
        <v/>
      </c>
      <c r="V296" s="9">
        <f>IF(A296="","",IF(S296&gt;0,"Gagnant",IF(S296&lt;0,"Perdant","Égalité")))</f>
        <v/>
      </c>
      <c r="W296" s="2" t="n"/>
      <c r="X296" s="4" t="n"/>
    </row>
    <row r="297">
      <c r="A297" s="2" t="n"/>
      <c r="B297" s="3" t="n"/>
      <c r="C297" s="3" t="n"/>
      <c r="D297" s="4" t="n"/>
      <c r="E297" s="4" t="n"/>
      <c r="F297" s="4" t="n"/>
      <c r="G297" s="4" t="n"/>
      <c r="H297" s="2" t="n"/>
      <c r="I297" s="4" t="n"/>
      <c r="J297" s="2" t="n"/>
      <c r="K297" s="5" t="n"/>
      <c r="L297" s="6" t="n"/>
      <c r="M297" s="6" t="n"/>
      <c r="N297" s="6" t="n"/>
      <c r="O297" s="6" t="n"/>
      <c r="P297" s="10">
        <f>IF(A297="","",K297*L297)</f>
        <v/>
      </c>
      <c r="Q297" s="10">
        <f>IF(A297="","",IF(H297="Achat",(O297-L297)*K297,IF(H297="Vente",(L297-O297)*K297,0)))</f>
        <v/>
      </c>
      <c r="R297" s="10">
        <f>IF(A297="","",IFERROR(P297*VLOOKUP(F297,'Référentiels'!$A$2:$C$6,3,FALSE),0))</f>
        <v/>
      </c>
      <c r="S297" s="10">
        <f>IF(A297="","",Q297-R297)</f>
        <v/>
      </c>
      <c r="T297" s="10">
        <f>IF(A297="","",MAX(L297-M297,M297-L297)*K297)</f>
        <v/>
      </c>
      <c r="U297" s="11">
        <f>IF(A297="","",IFERROR(S297/T297,0))</f>
        <v/>
      </c>
      <c r="V297" s="12">
        <f>IF(A297="","",IF(S297&gt;0,"Gagnant",IF(S297&lt;0,"Perdant","Égalité")))</f>
        <v/>
      </c>
      <c r="W297" s="2" t="n"/>
      <c r="X297" s="4" t="n"/>
    </row>
    <row r="298">
      <c r="A298" s="2" t="n"/>
      <c r="B298" s="3" t="n"/>
      <c r="C298" s="3" t="n"/>
      <c r="D298" s="4" t="n"/>
      <c r="E298" s="4" t="n"/>
      <c r="F298" s="4" t="n"/>
      <c r="G298" s="4" t="n"/>
      <c r="H298" s="2" t="n"/>
      <c r="I298" s="4" t="n"/>
      <c r="J298" s="2" t="n"/>
      <c r="K298" s="5" t="n"/>
      <c r="L298" s="6" t="n"/>
      <c r="M298" s="6" t="n"/>
      <c r="N298" s="6" t="n"/>
      <c r="O298" s="6" t="n"/>
      <c r="P298" s="7">
        <f>IF(A298="","",K298*L298)</f>
        <v/>
      </c>
      <c r="Q298" s="7">
        <f>IF(A298="","",IF(H298="Achat",(O298-L298)*K298,IF(H298="Vente",(L298-O298)*K298,0)))</f>
        <v/>
      </c>
      <c r="R298" s="7">
        <f>IF(A298="","",IFERROR(P298*VLOOKUP(F298,'Référentiels'!$A$2:$C$6,3,FALSE),0))</f>
        <v/>
      </c>
      <c r="S298" s="7">
        <f>IF(A298="","",Q298-R298)</f>
        <v/>
      </c>
      <c r="T298" s="7">
        <f>IF(A298="","",MAX(L298-M298,M298-L298)*K298)</f>
        <v/>
      </c>
      <c r="U298" s="8">
        <f>IF(A298="","",IFERROR(S298/T298,0))</f>
        <v/>
      </c>
      <c r="V298" s="9">
        <f>IF(A298="","",IF(S298&gt;0,"Gagnant",IF(S298&lt;0,"Perdant","Égalité")))</f>
        <v/>
      </c>
      <c r="W298" s="2" t="n"/>
      <c r="X298" s="4" t="n"/>
    </row>
    <row r="299">
      <c r="A299" s="2" t="n"/>
      <c r="B299" s="3" t="n"/>
      <c r="C299" s="3" t="n"/>
      <c r="D299" s="4" t="n"/>
      <c r="E299" s="4" t="n"/>
      <c r="F299" s="4" t="n"/>
      <c r="G299" s="4" t="n"/>
      <c r="H299" s="2" t="n"/>
      <c r="I299" s="4" t="n"/>
      <c r="J299" s="2" t="n"/>
      <c r="K299" s="5" t="n"/>
      <c r="L299" s="6" t="n"/>
      <c r="M299" s="6" t="n"/>
      <c r="N299" s="6" t="n"/>
      <c r="O299" s="6" t="n"/>
      <c r="P299" s="10">
        <f>IF(A299="","",K299*L299)</f>
        <v/>
      </c>
      <c r="Q299" s="10">
        <f>IF(A299="","",IF(H299="Achat",(O299-L299)*K299,IF(H299="Vente",(L299-O299)*K299,0)))</f>
        <v/>
      </c>
      <c r="R299" s="10">
        <f>IF(A299="","",IFERROR(P299*VLOOKUP(F299,'Référentiels'!$A$2:$C$6,3,FALSE),0))</f>
        <v/>
      </c>
      <c r="S299" s="10">
        <f>IF(A299="","",Q299-R299)</f>
        <v/>
      </c>
      <c r="T299" s="10">
        <f>IF(A299="","",MAX(L299-M299,M299-L299)*K299)</f>
        <v/>
      </c>
      <c r="U299" s="11">
        <f>IF(A299="","",IFERROR(S299/T299,0))</f>
        <v/>
      </c>
      <c r="V299" s="12">
        <f>IF(A299="","",IF(S299&gt;0,"Gagnant",IF(S299&lt;0,"Perdant","Égalité")))</f>
        <v/>
      </c>
      <c r="W299" s="2" t="n"/>
      <c r="X299" s="4" t="n"/>
    </row>
    <row r="300">
      <c r="A300" s="2" t="n"/>
      <c r="B300" s="3" t="n"/>
      <c r="C300" s="3" t="n"/>
      <c r="D300" s="4" t="n"/>
      <c r="E300" s="4" t="n"/>
      <c r="F300" s="4" t="n"/>
      <c r="G300" s="4" t="n"/>
      <c r="H300" s="2" t="n"/>
      <c r="I300" s="4" t="n"/>
      <c r="J300" s="2" t="n"/>
      <c r="K300" s="5" t="n"/>
      <c r="L300" s="6" t="n"/>
      <c r="M300" s="6" t="n"/>
      <c r="N300" s="6" t="n"/>
      <c r="O300" s="6" t="n"/>
      <c r="P300" s="7">
        <f>IF(A300="","",K300*L300)</f>
        <v/>
      </c>
      <c r="Q300" s="7">
        <f>IF(A300="","",IF(H300="Achat",(O300-L300)*K300,IF(H300="Vente",(L300-O300)*K300,0)))</f>
        <v/>
      </c>
      <c r="R300" s="7">
        <f>IF(A300="","",IFERROR(P300*VLOOKUP(F300,'Référentiels'!$A$2:$C$6,3,FALSE),0))</f>
        <v/>
      </c>
      <c r="S300" s="7">
        <f>IF(A300="","",Q300-R300)</f>
        <v/>
      </c>
      <c r="T300" s="7">
        <f>IF(A300="","",MAX(L300-M300,M300-L300)*K300)</f>
        <v/>
      </c>
      <c r="U300" s="8">
        <f>IF(A300="","",IFERROR(S300/T300,0))</f>
        <v/>
      </c>
      <c r="V300" s="9">
        <f>IF(A300="","",IF(S300&gt;0,"Gagnant",IF(S300&lt;0,"Perdant","Égalité")))</f>
        <v/>
      </c>
      <c r="W300" s="2" t="n"/>
      <c r="X300" s="4" t="n"/>
    </row>
    <row r="301">
      <c r="A301" s="2" t="n"/>
      <c r="B301" s="3" t="n"/>
      <c r="C301" s="3" t="n"/>
      <c r="D301" s="4" t="n"/>
      <c r="E301" s="4" t="n"/>
      <c r="F301" s="4" t="n"/>
      <c r="G301" s="4" t="n"/>
      <c r="H301" s="2" t="n"/>
      <c r="I301" s="4" t="n"/>
      <c r="J301" s="2" t="n"/>
      <c r="K301" s="5" t="n"/>
      <c r="L301" s="6" t="n"/>
      <c r="M301" s="6" t="n"/>
      <c r="N301" s="6" t="n"/>
      <c r="O301" s="6" t="n"/>
      <c r="P301" s="10">
        <f>IF(A301="","",K301*L301)</f>
        <v/>
      </c>
      <c r="Q301" s="10">
        <f>IF(A301="","",IF(H301="Achat",(O301-L301)*K301,IF(H301="Vente",(L301-O301)*K301,0)))</f>
        <v/>
      </c>
      <c r="R301" s="10">
        <f>IF(A301="","",IFERROR(P301*VLOOKUP(F301,'Référentiels'!$A$2:$C$6,3,FALSE),0))</f>
        <v/>
      </c>
      <c r="S301" s="10">
        <f>IF(A301="","",Q301-R301)</f>
        <v/>
      </c>
      <c r="T301" s="10">
        <f>IF(A301="","",MAX(L301-M301,M301-L301)*K301)</f>
        <v/>
      </c>
      <c r="U301" s="11">
        <f>IF(A301="","",IFERROR(S301/T301,0))</f>
        <v/>
      </c>
      <c r="V301" s="12">
        <f>IF(A301="","",IF(S301&gt;0,"Gagnant",IF(S301&lt;0,"Perdant","Égalité")))</f>
        <v/>
      </c>
      <c r="W301" s="2" t="n"/>
      <c r="X301" s="4" t="n"/>
    </row>
    <row r="302">
      <c r="A302" s="2" t="n"/>
      <c r="B302" s="3" t="n"/>
      <c r="C302" s="3" t="n"/>
      <c r="D302" s="4" t="n"/>
      <c r="E302" s="4" t="n"/>
      <c r="F302" s="4" t="n"/>
      <c r="G302" s="4" t="n"/>
      <c r="H302" s="2" t="n"/>
      <c r="I302" s="4" t="n"/>
      <c r="J302" s="2" t="n"/>
      <c r="K302" s="5" t="n"/>
      <c r="L302" s="6" t="n"/>
      <c r="M302" s="6" t="n"/>
      <c r="N302" s="6" t="n"/>
      <c r="O302" s="6" t="n"/>
      <c r="P302" s="7">
        <f>IF(A302="","",K302*L302)</f>
        <v/>
      </c>
      <c r="Q302" s="7">
        <f>IF(A302="","",IF(H302="Achat",(O302-L302)*K302,IF(H302="Vente",(L302-O302)*K302,0)))</f>
        <v/>
      </c>
      <c r="R302" s="7">
        <f>IF(A302="","",IFERROR(P302*VLOOKUP(F302,'Référentiels'!$A$2:$C$6,3,FALSE),0))</f>
        <v/>
      </c>
      <c r="S302" s="7">
        <f>IF(A302="","",Q302-R302)</f>
        <v/>
      </c>
      <c r="T302" s="7">
        <f>IF(A302="","",MAX(L302-M302,M302-L302)*K302)</f>
        <v/>
      </c>
      <c r="U302" s="8">
        <f>IF(A302="","",IFERROR(S302/T302,0))</f>
        <v/>
      </c>
      <c r="V302" s="9">
        <f>IF(A302="","",IF(S302&gt;0,"Gagnant",IF(S302&lt;0,"Perdant","Égalité")))</f>
        <v/>
      </c>
      <c r="W302" s="2" t="n"/>
      <c r="X302" s="4" t="n"/>
    </row>
    <row r="303">
      <c r="A303" s="2" t="n"/>
      <c r="B303" s="3" t="n"/>
      <c r="C303" s="3" t="n"/>
      <c r="D303" s="4" t="n"/>
      <c r="E303" s="4" t="n"/>
      <c r="F303" s="4" t="n"/>
      <c r="G303" s="4" t="n"/>
      <c r="H303" s="2" t="n"/>
      <c r="I303" s="4" t="n"/>
      <c r="J303" s="2" t="n"/>
      <c r="K303" s="5" t="n"/>
      <c r="L303" s="6" t="n"/>
      <c r="M303" s="6" t="n"/>
      <c r="N303" s="6" t="n"/>
      <c r="O303" s="6" t="n"/>
      <c r="P303" s="10">
        <f>IF(A303="","",K303*L303)</f>
        <v/>
      </c>
      <c r="Q303" s="10">
        <f>IF(A303="","",IF(H303="Achat",(O303-L303)*K303,IF(H303="Vente",(L303-O303)*K303,0)))</f>
        <v/>
      </c>
      <c r="R303" s="10">
        <f>IF(A303="","",IFERROR(P303*VLOOKUP(F303,'Référentiels'!$A$2:$C$6,3,FALSE),0))</f>
        <v/>
      </c>
      <c r="S303" s="10">
        <f>IF(A303="","",Q303-R303)</f>
        <v/>
      </c>
      <c r="T303" s="10">
        <f>IF(A303="","",MAX(L303-M303,M303-L303)*K303)</f>
        <v/>
      </c>
      <c r="U303" s="11">
        <f>IF(A303="","",IFERROR(S303/T303,0))</f>
        <v/>
      </c>
      <c r="V303" s="12">
        <f>IF(A303="","",IF(S303&gt;0,"Gagnant",IF(S303&lt;0,"Perdant","Égalité")))</f>
        <v/>
      </c>
      <c r="W303" s="2" t="n"/>
      <c r="X303" s="4" t="n"/>
    </row>
    <row r="304">
      <c r="A304" s="2" t="n"/>
      <c r="B304" s="3" t="n"/>
      <c r="C304" s="3" t="n"/>
      <c r="D304" s="4" t="n"/>
      <c r="E304" s="4" t="n"/>
      <c r="F304" s="4" t="n"/>
      <c r="G304" s="4" t="n"/>
      <c r="H304" s="2" t="n"/>
      <c r="I304" s="4" t="n"/>
      <c r="J304" s="2" t="n"/>
      <c r="K304" s="5" t="n"/>
      <c r="L304" s="6" t="n"/>
      <c r="M304" s="6" t="n"/>
      <c r="N304" s="6" t="n"/>
      <c r="O304" s="6" t="n"/>
      <c r="P304" s="7">
        <f>IF(A304="","",K304*L304)</f>
        <v/>
      </c>
      <c r="Q304" s="7">
        <f>IF(A304="","",IF(H304="Achat",(O304-L304)*K304,IF(H304="Vente",(L304-O304)*K304,0)))</f>
        <v/>
      </c>
      <c r="R304" s="7">
        <f>IF(A304="","",IFERROR(P304*VLOOKUP(F304,'Référentiels'!$A$2:$C$6,3,FALSE),0))</f>
        <v/>
      </c>
      <c r="S304" s="7">
        <f>IF(A304="","",Q304-R304)</f>
        <v/>
      </c>
      <c r="T304" s="7">
        <f>IF(A304="","",MAX(L304-M304,M304-L304)*K304)</f>
        <v/>
      </c>
      <c r="U304" s="8">
        <f>IF(A304="","",IFERROR(S304/T304,0))</f>
        <v/>
      </c>
      <c r="V304" s="9">
        <f>IF(A304="","",IF(S304&gt;0,"Gagnant",IF(S304&lt;0,"Perdant","Égalité")))</f>
        <v/>
      </c>
      <c r="W304" s="2" t="n"/>
      <c r="X304" s="4" t="n"/>
    </row>
    <row r="305">
      <c r="A305" s="2" t="n"/>
      <c r="B305" s="3" t="n"/>
      <c r="C305" s="3" t="n"/>
      <c r="D305" s="4" t="n"/>
      <c r="E305" s="4" t="n"/>
      <c r="F305" s="4" t="n"/>
      <c r="G305" s="4" t="n"/>
      <c r="H305" s="2" t="n"/>
      <c r="I305" s="4" t="n"/>
      <c r="J305" s="2" t="n"/>
      <c r="K305" s="5" t="n"/>
      <c r="L305" s="6" t="n"/>
      <c r="M305" s="6" t="n"/>
      <c r="N305" s="6" t="n"/>
      <c r="O305" s="6" t="n"/>
      <c r="P305" s="10">
        <f>IF(A305="","",K305*L305)</f>
        <v/>
      </c>
      <c r="Q305" s="10">
        <f>IF(A305="","",IF(H305="Achat",(O305-L305)*K305,IF(H305="Vente",(L305-O305)*K305,0)))</f>
        <v/>
      </c>
      <c r="R305" s="10">
        <f>IF(A305="","",IFERROR(P305*VLOOKUP(F305,'Référentiels'!$A$2:$C$6,3,FALSE),0))</f>
        <v/>
      </c>
      <c r="S305" s="10">
        <f>IF(A305="","",Q305-R305)</f>
        <v/>
      </c>
      <c r="T305" s="10">
        <f>IF(A305="","",MAX(L305-M305,M305-L305)*K305)</f>
        <v/>
      </c>
      <c r="U305" s="11">
        <f>IF(A305="","",IFERROR(S305/T305,0))</f>
        <v/>
      </c>
      <c r="V305" s="12">
        <f>IF(A305="","",IF(S305&gt;0,"Gagnant",IF(S305&lt;0,"Perdant","Égalité")))</f>
        <v/>
      </c>
      <c r="W305" s="2" t="n"/>
      <c r="X305" s="4" t="n"/>
    </row>
    <row r="306">
      <c r="A306" s="2" t="n"/>
      <c r="B306" s="3" t="n"/>
      <c r="C306" s="3" t="n"/>
      <c r="D306" s="4" t="n"/>
      <c r="E306" s="4" t="n"/>
      <c r="F306" s="4" t="n"/>
      <c r="G306" s="4" t="n"/>
      <c r="H306" s="2" t="n"/>
      <c r="I306" s="4" t="n"/>
      <c r="J306" s="2" t="n"/>
      <c r="K306" s="5" t="n"/>
      <c r="L306" s="6" t="n"/>
      <c r="M306" s="6" t="n"/>
      <c r="N306" s="6" t="n"/>
      <c r="O306" s="6" t="n"/>
      <c r="P306" s="7">
        <f>IF(A306="","",K306*L306)</f>
        <v/>
      </c>
      <c r="Q306" s="7">
        <f>IF(A306="","",IF(H306="Achat",(O306-L306)*K306,IF(H306="Vente",(L306-O306)*K306,0)))</f>
        <v/>
      </c>
      <c r="R306" s="7">
        <f>IF(A306="","",IFERROR(P306*VLOOKUP(F306,'Référentiels'!$A$2:$C$6,3,FALSE),0))</f>
        <v/>
      </c>
      <c r="S306" s="7">
        <f>IF(A306="","",Q306-R306)</f>
        <v/>
      </c>
      <c r="T306" s="7">
        <f>IF(A306="","",MAX(L306-M306,M306-L306)*K306)</f>
        <v/>
      </c>
      <c r="U306" s="8">
        <f>IF(A306="","",IFERROR(S306/T306,0))</f>
        <v/>
      </c>
      <c r="V306" s="9">
        <f>IF(A306="","",IF(S306&gt;0,"Gagnant",IF(S306&lt;0,"Perdant","Égalité")))</f>
        <v/>
      </c>
      <c r="W306" s="2" t="n"/>
      <c r="X306" s="4" t="n"/>
    </row>
    <row r="307">
      <c r="A307" s="2" t="n"/>
      <c r="B307" s="3" t="n"/>
      <c r="C307" s="3" t="n"/>
      <c r="D307" s="4" t="n"/>
      <c r="E307" s="4" t="n"/>
      <c r="F307" s="4" t="n"/>
      <c r="G307" s="4" t="n"/>
      <c r="H307" s="2" t="n"/>
      <c r="I307" s="4" t="n"/>
      <c r="J307" s="2" t="n"/>
      <c r="K307" s="5" t="n"/>
      <c r="L307" s="6" t="n"/>
      <c r="M307" s="6" t="n"/>
      <c r="N307" s="6" t="n"/>
      <c r="O307" s="6" t="n"/>
      <c r="P307" s="10">
        <f>IF(A307="","",K307*L307)</f>
        <v/>
      </c>
      <c r="Q307" s="10">
        <f>IF(A307="","",IF(H307="Achat",(O307-L307)*K307,IF(H307="Vente",(L307-O307)*K307,0)))</f>
        <v/>
      </c>
      <c r="R307" s="10">
        <f>IF(A307="","",IFERROR(P307*VLOOKUP(F307,'Référentiels'!$A$2:$C$6,3,FALSE),0))</f>
        <v/>
      </c>
      <c r="S307" s="10">
        <f>IF(A307="","",Q307-R307)</f>
        <v/>
      </c>
      <c r="T307" s="10">
        <f>IF(A307="","",MAX(L307-M307,M307-L307)*K307)</f>
        <v/>
      </c>
      <c r="U307" s="11">
        <f>IF(A307="","",IFERROR(S307/T307,0))</f>
        <v/>
      </c>
      <c r="V307" s="12">
        <f>IF(A307="","",IF(S307&gt;0,"Gagnant",IF(S307&lt;0,"Perdant","Égalité")))</f>
        <v/>
      </c>
      <c r="W307" s="2" t="n"/>
      <c r="X307" s="4" t="n"/>
    </row>
    <row r="308">
      <c r="A308" s="2" t="n"/>
      <c r="B308" s="3" t="n"/>
      <c r="C308" s="3" t="n"/>
      <c r="D308" s="4" t="n"/>
      <c r="E308" s="4" t="n"/>
      <c r="F308" s="4" t="n"/>
      <c r="G308" s="4" t="n"/>
      <c r="H308" s="2" t="n"/>
      <c r="I308" s="4" t="n"/>
      <c r="J308" s="2" t="n"/>
      <c r="K308" s="5" t="n"/>
      <c r="L308" s="6" t="n"/>
      <c r="M308" s="6" t="n"/>
      <c r="N308" s="6" t="n"/>
      <c r="O308" s="6" t="n"/>
      <c r="P308" s="7">
        <f>IF(A308="","",K308*L308)</f>
        <v/>
      </c>
      <c r="Q308" s="7">
        <f>IF(A308="","",IF(H308="Achat",(O308-L308)*K308,IF(H308="Vente",(L308-O308)*K308,0)))</f>
        <v/>
      </c>
      <c r="R308" s="7">
        <f>IF(A308="","",IFERROR(P308*VLOOKUP(F308,'Référentiels'!$A$2:$C$6,3,FALSE),0))</f>
        <v/>
      </c>
      <c r="S308" s="7">
        <f>IF(A308="","",Q308-R308)</f>
        <v/>
      </c>
      <c r="T308" s="7">
        <f>IF(A308="","",MAX(L308-M308,M308-L308)*K308)</f>
        <v/>
      </c>
      <c r="U308" s="8">
        <f>IF(A308="","",IFERROR(S308/T308,0))</f>
        <v/>
      </c>
      <c r="V308" s="9">
        <f>IF(A308="","",IF(S308&gt;0,"Gagnant",IF(S308&lt;0,"Perdant","Égalité")))</f>
        <v/>
      </c>
      <c r="W308" s="2" t="n"/>
      <c r="X308" s="4" t="n"/>
    </row>
    <row r="309">
      <c r="A309" s="2" t="n"/>
      <c r="B309" s="3" t="n"/>
      <c r="C309" s="3" t="n"/>
      <c r="D309" s="4" t="n"/>
      <c r="E309" s="4" t="n"/>
      <c r="F309" s="4" t="n"/>
      <c r="G309" s="4" t="n"/>
      <c r="H309" s="2" t="n"/>
      <c r="I309" s="4" t="n"/>
      <c r="J309" s="2" t="n"/>
      <c r="K309" s="5" t="n"/>
      <c r="L309" s="6" t="n"/>
      <c r="M309" s="6" t="n"/>
      <c r="N309" s="6" t="n"/>
      <c r="O309" s="6" t="n"/>
      <c r="P309" s="10">
        <f>IF(A309="","",K309*L309)</f>
        <v/>
      </c>
      <c r="Q309" s="10">
        <f>IF(A309="","",IF(H309="Achat",(O309-L309)*K309,IF(H309="Vente",(L309-O309)*K309,0)))</f>
        <v/>
      </c>
      <c r="R309" s="10">
        <f>IF(A309="","",IFERROR(P309*VLOOKUP(F309,'Référentiels'!$A$2:$C$6,3,FALSE),0))</f>
        <v/>
      </c>
      <c r="S309" s="10">
        <f>IF(A309="","",Q309-R309)</f>
        <v/>
      </c>
      <c r="T309" s="10">
        <f>IF(A309="","",MAX(L309-M309,M309-L309)*K309)</f>
        <v/>
      </c>
      <c r="U309" s="11">
        <f>IF(A309="","",IFERROR(S309/T309,0))</f>
        <v/>
      </c>
      <c r="V309" s="12">
        <f>IF(A309="","",IF(S309&gt;0,"Gagnant",IF(S309&lt;0,"Perdant","Égalité")))</f>
        <v/>
      </c>
      <c r="W309" s="2" t="n"/>
      <c r="X309" s="4" t="n"/>
    </row>
    <row r="310">
      <c r="A310" s="2" t="n"/>
      <c r="B310" s="3" t="n"/>
      <c r="C310" s="3" t="n"/>
      <c r="D310" s="4" t="n"/>
      <c r="E310" s="4" t="n"/>
      <c r="F310" s="4" t="n"/>
      <c r="G310" s="4" t="n"/>
      <c r="H310" s="2" t="n"/>
      <c r="I310" s="4" t="n"/>
      <c r="J310" s="2" t="n"/>
      <c r="K310" s="5" t="n"/>
      <c r="L310" s="6" t="n"/>
      <c r="M310" s="6" t="n"/>
      <c r="N310" s="6" t="n"/>
      <c r="O310" s="6" t="n"/>
      <c r="P310" s="7">
        <f>IF(A310="","",K310*L310)</f>
        <v/>
      </c>
      <c r="Q310" s="7">
        <f>IF(A310="","",IF(H310="Achat",(O310-L310)*K310,IF(H310="Vente",(L310-O310)*K310,0)))</f>
        <v/>
      </c>
      <c r="R310" s="7">
        <f>IF(A310="","",IFERROR(P310*VLOOKUP(F310,'Référentiels'!$A$2:$C$6,3,FALSE),0))</f>
        <v/>
      </c>
      <c r="S310" s="7">
        <f>IF(A310="","",Q310-R310)</f>
        <v/>
      </c>
      <c r="T310" s="7">
        <f>IF(A310="","",MAX(L310-M310,M310-L310)*K310)</f>
        <v/>
      </c>
      <c r="U310" s="8">
        <f>IF(A310="","",IFERROR(S310/T310,0))</f>
        <v/>
      </c>
      <c r="V310" s="9">
        <f>IF(A310="","",IF(S310&gt;0,"Gagnant",IF(S310&lt;0,"Perdant","Égalité")))</f>
        <v/>
      </c>
      <c r="W310" s="2" t="n"/>
      <c r="X310" s="4" t="n"/>
    </row>
    <row r="311">
      <c r="A311" s="2" t="n"/>
      <c r="B311" s="3" t="n"/>
      <c r="C311" s="3" t="n"/>
      <c r="D311" s="4" t="n"/>
      <c r="E311" s="4" t="n"/>
      <c r="F311" s="4" t="n"/>
      <c r="G311" s="4" t="n"/>
      <c r="H311" s="2" t="n"/>
      <c r="I311" s="4" t="n"/>
      <c r="J311" s="2" t="n"/>
      <c r="K311" s="5" t="n"/>
      <c r="L311" s="6" t="n"/>
      <c r="M311" s="6" t="n"/>
      <c r="N311" s="6" t="n"/>
      <c r="O311" s="6" t="n"/>
      <c r="P311" s="10">
        <f>IF(A311="","",K311*L311)</f>
        <v/>
      </c>
      <c r="Q311" s="10">
        <f>IF(A311="","",IF(H311="Achat",(O311-L311)*K311,IF(H311="Vente",(L311-O311)*K311,0)))</f>
        <v/>
      </c>
      <c r="R311" s="10">
        <f>IF(A311="","",IFERROR(P311*VLOOKUP(F311,'Référentiels'!$A$2:$C$6,3,FALSE),0))</f>
        <v/>
      </c>
      <c r="S311" s="10">
        <f>IF(A311="","",Q311-R311)</f>
        <v/>
      </c>
      <c r="T311" s="10">
        <f>IF(A311="","",MAX(L311-M311,M311-L311)*K311)</f>
        <v/>
      </c>
      <c r="U311" s="11">
        <f>IF(A311="","",IFERROR(S311/T311,0))</f>
        <v/>
      </c>
      <c r="V311" s="12">
        <f>IF(A311="","",IF(S311&gt;0,"Gagnant",IF(S311&lt;0,"Perdant","Égalité")))</f>
        <v/>
      </c>
      <c r="W311" s="2" t="n"/>
      <c r="X311" s="4" t="n"/>
    </row>
    <row r="312">
      <c r="A312" s="2" t="n"/>
      <c r="B312" s="3" t="n"/>
      <c r="C312" s="3" t="n"/>
      <c r="D312" s="4" t="n"/>
      <c r="E312" s="4" t="n"/>
      <c r="F312" s="4" t="n"/>
      <c r="G312" s="4" t="n"/>
      <c r="H312" s="2" t="n"/>
      <c r="I312" s="4" t="n"/>
      <c r="J312" s="2" t="n"/>
      <c r="K312" s="5" t="n"/>
      <c r="L312" s="6" t="n"/>
      <c r="M312" s="6" t="n"/>
      <c r="N312" s="6" t="n"/>
      <c r="O312" s="6" t="n"/>
      <c r="P312" s="7">
        <f>IF(A312="","",K312*L312)</f>
        <v/>
      </c>
      <c r="Q312" s="7">
        <f>IF(A312="","",IF(H312="Achat",(O312-L312)*K312,IF(H312="Vente",(L312-O312)*K312,0)))</f>
        <v/>
      </c>
      <c r="R312" s="7">
        <f>IF(A312="","",IFERROR(P312*VLOOKUP(F312,'Référentiels'!$A$2:$C$6,3,FALSE),0))</f>
        <v/>
      </c>
      <c r="S312" s="7">
        <f>IF(A312="","",Q312-R312)</f>
        <v/>
      </c>
      <c r="T312" s="7">
        <f>IF(A312="","",MAX(L312-M312,M312-L312)*K312)</f>
        <v/>
      </c>
      <c r="U312" s="8">
        <f>IF(A312="","",IFERROR(S312/T312,0))</f>
        <v/>
      </c>
      <c r="V312" s="9">
        <f>IF(A312="","",IF(S312&gt;0,"Gagnant",IF(S312&lt;0,"Perdant","Égalité")))</f>
        <v/>
      </c>
      <c r="W312" s="2" t="n"/>
      <c r="X312" s="4" t="n"/>
    </row>
    <row r="313">
      <c r="A313" s="2" t="n"/>
      <c r="B313" s="3" t="n"/>
      <c r="C313" s="3" t="n"/>
      <c r="D313" s="4" t="n"/>
      <c r="E313" s="4" t="n"/>
      <c r="F313" s="4" t="n"/>
      <c r="G313" s="4" t="n"/>
      <c r="H313" s="2" t="n"/>
      <c r="I313" s="4" t="n"/>
      <c r="J313" s="2" t="n"/>
      <c r="K313" s="5" t="n"/>
      <c r="L313" s="6" t="n"/>
      <c r="M313" s="6" t="n"/>
      <c r="N313" s="6" t="n"/>
      <c r="O313" s="6" t="n"/>
      <c r="P313" s="10">
        <f>IF(A313="","",K313*L313)</f>
        <v/>
      </c>
      <c r="Q313" s="10">
        <f>IF(A313="","",IF(H313="Achat",(O313-L313)*K313,IF(H313="Vente",(L313-O313)*K313,0)))</f>
        <v/>
      </c>
      <c r="R313" s="10">
        <f>IF(A313="","",IFERROR(P313*VLOOKUP(F313,'Référentiels'!$A$2:$C$6,3,FALSE),0))</f>
        <v/>
      </c>
      <c r="S313" s="10">
        <f>IF(A313="","",Q313-R313)</f>
        <v/>
      </c>
      <c r="T313" s="10">
        <f>IF(A313="","",MAX(L313-M313,M313-L313)*K313)</f>
        <v/>
      </c>
      <c r="U313" s="11">
        <f>IF(A313="","",IFERROR(S313/T313,0))</f>
        <v/>
      </c>
      <c r="V313" s="12">
        <f>IF(A313="","",IF(S313&gt;0,"Gagnant",IF(S313&lt;0,"Perdant","Égalité")))</f>
        <v/>
      </c>
      <c r="W313" s="2" t="n"/>
      <c r="X313" s="4" t="n"/>
    </row>
    <row r="314">
      <c r="A314" s="2" t="n"/>
      <c r="B314" s="3" t="n"/>
      <c r="C314" s="3" t="n"/>
      <c r="D314" s="4" t="n"/>
      <c r="E314" s="4" t="n"/>
      <c r="F314" s="4" t="n"/>
      <c r="G314" s="4" t="n"/>
      <c r="H314" s="2" t="n"/>
      <c r="I314" s="4" t="n"/>
      <c r="J314" s="2" t="n"/>
      <c r="K314" s="5" t="n"/>
      <c r="L314" s="6" t="n"/>
      <c r="M314" s="6" t="n"/>
      <c r="N314" s="6" t="n"/>
      <c r="O314" s="6" t="n"/>
      <c r="P314" s="7">
        <f>IF(A314="","",K314*L314)</f>
        <v/>
      </c>
      <c r="Q314" s="7">
        <f>IF(A314="","",IF(H314="Achat",(O314-L314)*K314,IF(H314="Vente",(L314-O314)*K314,0)))</f>
        <v/>
      </c>
      <c r="R314" s="7">
        <f>IF(A314="","",IFERROR(P314*VLOOKUP(F314,'Référentiels'!$A$2:$C$6,3,FALSE),0))</f>
        <v/>
      </c>
      <c r="S314" s="7">
        <f>IF(A314="","",Q314-R314)</f>
        <v/>
      </c>
      <c r="T314" s="7">
        <f>IF(A314="","",MAX(L314-M314,M314-L314)*K314)</f>
        <v/>
      </c>
      <c r="U314" s="8">
        <f>IF(A314="","",IFERROR(S314/T314,0))</f>
        <v/>
      </c>
      <c r="V314" s="9">
        <f>IF(A314="","",IF(S314&gt;0,"Gagnant",IF(S314&lt;0,"Perdant","Égalité")))</f>
        <v/>
      </c>
      <c r="W314" s="2" t="n"/>
      <c r="X314" s="4" t="n"/>
    </row>
    <row r="315">
      <c r="A315" s="2" t="n"/>
      <c r="B315" s="3" t="n"/>
      <c r="C315" s="3" t="n"/>
      <c r="D315" s="4" t="n"/>
      <c r="E315" s="4" t="n"/>
      <c r="F315" s="4" t="n"/>
      <c r="G315" s="4" t="n"/>
      <c r="H315" s="2" t="n"/>
      <c r="I315" s="4" t="n"/>
      <c r="J315" s="2" t="n"/>
      <c r="K315" s="5" t="n"/>
      <c r="L315" s="6" t="n"/>
      <c r="M315" s="6" t="n"/>
      <c r="N315" s="6" t="n"/>
      <c r="O315" s="6" t="n"/>
      <c r="P315" s="10">
        <f>IF(A315="","",K315*L315)</f>
        <v/>
      </c>
      <c r="Q315" s="10">
        <f>IF(A315="","",IF(H315="Achat",(O315-L315)*K315,IF(H315="Vente",(L315-O315)*K315,0)))</f>
        <v/>
      </c>
      <c r="R315" s="10">
        <f>IF(A315="","",IFERROR(P315*VLOOKUP(F315,'Référentiels'!$A$2:$C$6,3,FALSE),0))</f>
        <v/>
      </c>
      <c r="S315" s="10">
        <f>IF(A315="","",Q315-R315)</f>
        <v/>
      </c>
      <c r="T315" s="10">
        <f>IF(A315="","",MAX(L315-M315,M315-L315)*K315)</f>
        <v/>
      </c>
      <c r="U315" s="11">
        <f>IF(A315="","",IFERROR(S315/T315,0))</f>
        <v/>
      </c>
      <c r="V315" s="12">
        <f>IF(A315="","",IF(S315&gt;0,"Gagnant",IF(S315&lt;0,"Perdant","Égalité")))</f>
        <v/>
      </c>
      <c r="W315" s="2" t="n"/>
      <c r="X315" s="4" t="n"/>
    </row>
    <row r="316">
      <c r="A316" s="2" t="n"/>
      <c r="B316" s="3" t="n"/>
      <c r="C316" s="3" t="n"/>
      <c r="D316" s="4" t="n"/>
      <c r="E316" s="4" t="n"/>
      <c r="F316" s="4" t="n"/>
      <c r="G316" s="4" t="n"/>
      <c r="H316" s="2" t="n"/>
      <c r="I316" s="4" t="n"/>
      <c r="J316" s="2" t="n"/>
      <c r="K316" s="5" t="n"/>
      <c r="L316" s="6" t="n"/>
      <c r="M316" s="6" t="n"/>
      <c r="N316" s="6" t="n"/>
      <c r="O316" s="6" t="n"/>
      <c r="P316" s="7">
        <f>IF(A316="","",K316*L316)</f>
        <v/>
      </c>
      <c r="Q316" s="7">
        <f>IF(A316="","",IF(H316="Achat",(O316-L316)*K316,IF(H316="Vente",(L316-O316)*K316,0)))</f>
        <v/>
      </c>
      <c r="R316" s="7">
        <f>IF(A316="","",IFERROR(P316*VLOOKUP(F316,'Référentiels'!$A$2:$C$6,3,FALSE),0))</f>
        <v/>
      </c>
      <c r="S316" s="7">
        <f>IF(A316="","",Q316-R316)</f>
        <v/>
      </c>
      <c r="T316" s="7">
        <f>IF(A316="","",MAX(L316-M316,M316-L316)*K316)</f>
        <v/>
      </c>
      <c r="U316" s="8">
        <f>IF(A316="","",IFERROR(S316/T316,0))</f>
        <v/>
      </c>
      <c r="V316" s="9">
        <f>IF(A316="","",IF(S316&gt;0,"Gagnant",IF(S316&lt;0,"Perdant","Égalité")))</f>
        <v/>
      </c>
      <c r="W316" s="2" t="n"/>
      <c r="X316" s="4" t="n"/>
    </row>
    <row r="317">
      <c r="A317" s="2" t="n"/>
      <c r="B317" s="3" t="n"/>
      <c r="C317" s="3" t="n"/>
      <c r="D317" s="4" t="n"/>
      <c r="E317" s="4" t="n"/>
      <c r="F317" s="4" t="n"/>
      <c r="G317" s="4" t="n"/>
      <c r="H317" s="2" t="n"/>
      <c r="I317" s="4" t="n"/>
      <c r="J317" s="2" t="n"/>
      <c r="K317" s="5" t="n"/>
      <c r="L317" s="6" t="n"/>
      <c r="M317" s="6" t="n"/>
      <c r="N317" s="6" t="n"/>
      <c r="O317" s="6" t="n"/>
      <c r="P317" s="10">
        <f>IF(A317="","",K317*L317)</f>
        <v/>
      </c>
      <c r="Q317" s="10">
        <f>IF(A317="","",IF(H317="Achat",(O317-L317)*K317,IF(H317="Vente",(L317-O317)*K317,0)))</f>
        <v/>
      </c>
      <c r="R317" s="10">
        <f>IF(A317="","",IFERROR(P317*VLOOKUP(F317,'Référentiels'!$A$2:$C$6,3,FALSE),0))</f>
        <v/>
      </c>
      <c r="S317" s="10">
        <f>IF(A317="","",Q317-R317)</f>
        <v/>
      </c>
      <c r="T317" s="10">
        <f>IF(A317="","",MAX(L317-M317,M317-L317)*K317)</f>
        <v/>
      </c>
      <c r="U317" s="11">
        <f>IF(A317="","",IFERROR(S317/T317,0))</f>
        <v/>
      </c>
      <c r="V317" s="12">
        <f>IF(A317="","",IF(S317&gt;0,"Gagnant",IF(S317&lt;0,"Perdant","Égalité")))</f>
        <v/>
      </c>
      <c r="W317" s="2" t="n"/>
      <c r="X317" s="4" t="n"/>
    </row>
    <row r="318">
      <c r="A318" s="2" t="n"/>
      <c r="B318" s="3" t="n"/>
      <c r="C318" s="3" t="n"/>
      <c r="D318" s="4" t="n"/>
      <c r="E318" s="4" t="n"/>
      <c r="F318" s="4" t="n"/>
      <c r="G318" s="4" t="n"/>
      <c r="H318" s="2" t="n"/>
      <c r="I318" s="4" t="n"/>
      <c r="J318" s="2" t="n"/>
      <c r="K318" s="5" t="n"/>
      <c r="L318" s="6" t="n"/>
      <c r="M318" s="6" t="n"/>
      <c r="N318" s="6" t="n"/>
      <c r="O318" s="6" t="n"/>
      <c r="P318" s="7">
        <f>IF(A318="","",K318*L318)</f>
        <v/>
      </c>
      <c r="Q318" s="7">
        <f>IF(A318="","",IF(H318="Achat",(O318-L318)*K318,IF(H318="Vente",(L318-O318)*K318,0)))</f>
        <v/>
      </c>
      <c r="R318" s="7">
        <f>IF(A318="","",IFERROR(P318*VLOOKUP(F318,'Référentiels'!$A$2:$C$6,3,FALSE),0))</f>
        <v/>
      </c>
      <c r="S318" s="7">
        <f>IF(A318="","",Q318-R318)</f>
        <v/>
      </c>
      <c r="T318" s="7">
        <f>IF(A318="","",MAX(L318-M318,M318-L318)*K318)</f>
        <v/>
      </c>
      <c r="U318" s="8">
        <f>IF(A318="","",IFERROR(S318/T318,0))</f>
        <v/>
      </c>
      <c r="V318" s="9">
        <f>IF(A318="","",IF(S318&gt;0,"Gagnant",IF(S318&lt;0,"Perdant","Égalité")))</f>
        <v/>
      </c>
      <c r="W318" s="2" t="n"/>
      <c r="X318" s="4" t="n"/>
    </row>
    <row r="319">
      <c r="A319" s="2" t="n"/>
      <c r="B319" s="3" t="n"/>
      <c r="C319" s="3" t="n"/>
      <c r="D319" s="4" t="n"/>
      <c r="E319" s="4" t="n"/>
      <c r="F319" s="4" t="n"/>
      <c r="G319" s="4" t="n"/>
      <c r="H319" s="2" t="n"/>
      <c r="I319" s="4" t="n"/>
      <c r="J319" s="2" t="n"/>
      <c r="K319" s="5" t="n"/>
      <c r="L319" s="6" t="n"/>
      <c r="M319" s="6" t="n"/>
      <c r="N319" s="6" t="n"/>
      <c r="O319" s="6" t="n"/>
      <c r="P319" s="10">
        <f>IF(A319="","",K319*L319)</f>
        <v/>
      </c>
      <c r="Q319" s="10">
        <f>IF(A319="","",IF(H319="Achat",(O319-L319)*K319,IF(H319="Vente",(L319-O319)*K319,0)))</f>
        <v/>
      </c>
      <c r="R319" s="10">
        <f>IF(A319="","",IFERROR(P319*VLOOKUP(F319,'Référentiels'!$A$2:$C$6,3,FALSE),0))</f>
        <v/>
      </c>
      <c r="S319" s="10">
        <f>IF(A319="","",Q319-R319)</f>
        <v/>
      </c>
      <c r="T319" s="10">
        <f>IF(A319="","",MAX(L319-M319,M319-L319)*K319)</f>
        <v/>
      </c>
      <c r="U319" s="11">
        <f>IF(A319="","",IFERROR(S319/T319,0))</f>
        <v/>
      </c>
      <c r="V319" s="12">
        <f>IF(A319="","",IF(S319&gt;0,"Gagnant",IF(S319&lt;0,"Perdant","Égalité")))</f>
        <v/>
      </c>
      <c r="W319" s="2" t="n"/>
      <c r="X319" s="4" t="n"/>
    </row>
    <row r="320">
      <c r="A320" s="2" t="n"/>
      <c r="B320" s="3" t="n"/>
      <c r="C320" s="3" t="n"/>
      <c r="D320" s="4" t="n"/>
      <c r="E320" s="4" t="n"/>
      <c r="F320" s="4" t="n"/>
      <c r="G320" s="4" t="n"/>
      <c r="H320" s="2" t="n"/>
      <c r="I320" s="4" t="n"/>
      <c r="J320" s="2" t="n"/>
      <c r="K320" s="5" t="n"/>
      <c r="L320" s="6" t="n"/>
      <c r="M320" s="6" t="n"/>
      <c r="N320" s="6" t="n"/>
      <c r="O320" s="6" t="n"/>
      <c r="P320" s="7">
        <f>IF(A320="","",K320*L320)</f>
        <v/>
      </c>
      <c r="Q320" s="7">
        <f>IF(A320="","",IF(H320="Achat",(O320-L320)*K320,IF(H320="Vente",(L320-O320)*K320,0)))</f>
        <v/>
      </c>
      <c r="R320" s="7">
        <f>IF(A320="","",IFERROR(P320*VLOOKUP(F320,'Référentiels'!$A$2:$C$6,3,FALSE),0))</f>
        <v/>
      </c>
      <c r="S320" s="7">
        <f>IF(A320="","",Q320-R320)</f>
        <v/>
      </c>
      <c r="T320" s="7">
        <f>IF(A320="","",MAX(L320-M320,M320-L320)*K320)</f>
        <v/>
      </c>
      <c r="U320" s="8">
        <f>IF(A320="","",IFERROR(S320/T320,0))</f>
        <v/>
      </c>
      <c r="V320" s="9">
        <f>IF(A320="","",IF(S320&gt;0,"Gagnant",IF(S320&lt;0,"Perdant","Égalité")))</f>
        <v/>
      </c>
      <c r="W320" s="2" t="n"/>
      <c r="X320" s="4" t="n"/>
    </row>
    <row r="321">
      <c r="A321" s="2" t="n"/>
      <c r="B321" s="3" t="n"/>
      <c r="C321" s="3" t="n"/>
      <c r="D321" s="4" t="n"/>
      <c r="E321" s="4" t="n"/>
      <c r="F321" s="4" t="n"/>
      <c r="G321" s="4" t="n"/>
      <c r="H321" s="2" t="n"/>
      <c r="I321" s="4" t="n"/>
      <c r="J321" s="2" t="n"/>
      <c r="K321" s="5" t="n"/>
      <c r="L321" s="6" t="n"/>
      <c r="M321" s="6" t="n"/>
      <c r="N321" s="6" t="n"/>
      <c r="O321" s="6" t="n"/>
      <c r="P321" s="10">
        <f>IF(A321="","",K321*L321)</f>
        <v/>
      </c>
      <c r="Q321" s="10">
        <f>IF(A321="","",IF(H321="Achat",(O321-L321)*K321,IF(H321="Vente",(L321-O321)*K321,0)))</f>
        <v/>
      </c>
      <c r="R321" s="10">
        <f>IF(A321="","",IFERROR(P321*VLOOKUP(F321,'Référentiels'!$A$2:$C$6,3,FALSE),0))</f>
        <v/>
      </c>
      <c r="S321" s="10">
        <f>IF(A321="","",Q321-R321)</f>
        <v/>
      </c>
      <c r="T321" s="10">
        <f>IF(A321="","",MAX(L321-M321,M321-L321)*K321)</f>
        <v/>
      </c>
      <c r="U321" s="11">
        <f>IF(A321="","",IFERROR(S321/T321,0))</f>
        <v/>
      </c>
      <c r="V321" s="12">
        <f>IF(A321="","",IF(S321&gt;0,"Gagnant",IF(S321&lt;0,"Perdant","Égalité")))</f>
        <v/>
      </c>
      <c r="W321" s="2" t="n"/>
      <c r="X321" s="4" t="n"/>
    </row>
    <row r="322">
      <c r="A322" s="2" t="n"/>
      <c r="B322" s="3" t="n"/>
      <c r="C322" s="3" t="n"/>
      <c r="D322" s="4" t="n"/>
      <c r="E322" s="4" t="n"/>
      <c r="F322" s="4" t="n"/>
      <c r="G322" s="4" t="n"/>
      <c r="H322" s="2" t="n"/>
      <c r="I322" s="4" t="n"/>
      <c r="J322" s="2" t="n"/>
      <c r="K322" s="5" t="n"/>
      <c r="L322" s="6" t="n"/>
      <c r="M322" s="6" t="n"/>
      <c r="N322" s="6" t="n"/>
      <c r="O322" s="6" t="n"/>
      <c r="P322" s="7">
        <f>IF(A322="","",K322*L322)</f>
        <v/>
      </c>
      <c r="Q322" s="7">
        <f>IF(A322="","",IF(H322="Achat",(O322-L322)*K322,IF(H322="Vente",(L322-O322)*K322,0)))</f>
        <v/>
      </c>
      <c r="R322" s="7">
        <f>IF(A322="","",IFERROR(P322*VLOOKUP(F322,'Référentiels'!$A$2:$C$6,3,FALSE),0))</f>
        <v/>
      </c>
      <c r="S322" s="7">
        <f>IF(A322="","",Q322-R322)</f>
        <v/>
      </c>
      <c r="T322" s="7">
        <f>IF(A322="","",MAX(L322-M322,M322-L322)*K322)</f>
        <v/>
      </c>
      <c r="U322" s="8">
        <f>IF(A322="","",IFERROR(S322/T322,0))</f>
        <v/>
      </c>
      <c r="V322" s="9">
        <f>IF(A322="","",IF(S322&gt;0,"Gagnant",IF(S322&lt;0,"Perdant","Égalité")))</f>
        <v/>
      </c>
      <c r="W322" s="2" t="n"/>
      <c r="X322" s="4" t="n"/>
    </row>
    <row r="323">
      <c r="A323" s="2" t="n"/>
      <c r="B323" s="3" t="n"/>
      <c r="C323" s="3" t="n"/>
      <c r="D323" s="4" t="n"/>
      <c r="E323" s="4" t="n"/>
      <c r="F323" s="4" t="n"/>
      <c r="G323" s="4" t="n"/>
      <c r="H323" s="2" t="n"/>
      <c r="I323" s="4" t="n"/>
      <c r="J323" s="2" t="n"/>
      <c r="K323" s="5" t="n"/>
      <c r="L323" s="6" t="n"/>
      <c r="M323" s="6" t="n"/>
      <c r="N323" s="6" t="n"/>
      <c r="O323" s="6" t="n"/>
      <c r="P323" s="10">
        <f>IF(A323="","",K323*L323)</f>
        <v/>
      </c>
      <c r="Q323" s="10">
        <f>IF(A323="","",IF(H323="Achat",(O323-L323)*K323,IF(H323="Vente",(L323-O323)*K323,0)))</f>
        <v/>
      </c>
      <c r="R323" s="10">
        <f>IF(A323="","",IFERROR(P323*VLOOKUP(F323,'Référentiels'!$A$2:$C$6,3,FALSE),0))</f>
        <v/>
      </c>
      <c r="S323" s="10">
        <f>IF(A323="","",Q323-R323)</f>
        <v/>
      </c>
      <c r="T323" s="10">
        <f>IF(A323="","",MAX(L323-M323,M323-L323)*K323)</f>
        <v/>
      </c>
      <c r="U323" s="11">
        <f>IF(A323="","",IFERROR(S323/T323,0))</f>
        <v/>
      </c>
      <c r="V323" s="12">
        <f>IF(A323="","",IF(S323&gt;0,"Gagnant",IF(S323&lt;0,"Perdant","Égalité")))</f>
        <v/>
      </c>
      <c r="W323" s="2" t="n"/>
      <c r="X323" s="4" t="n"/>
    </row>
    <row r="324">
      <c r="A324" s="2" t="n"/>
      <c r="B324" s="3" t="n"/>
      <c r="C324" s="3" t="n"/>
      <c r="D324" s="4" t="n"/>
      <c r="E324" s="4" t="n"/>
      <c r="F324" s="4" t="n"/>
      <c r="G324" s="4" t="n"/>
      <c r="H324" s="2" t="n"/>
      <c r="I324" s="4" t="n"/>
      <c r="J324" s="2" t="n"/>
      <c r="K324" s="5" t="n"/>
      <c r="L324" s="6" t="n"/>
      <c r="M324" s="6" t="n"/>
      <c r="N324" s="6" t="n"/>
      <c r="O324" s="6" t="n"/>
      <c r="P324" s="7">
        <f>IF(A324="","",K324*L324)</f>
        <v/>
      </c>
      <c r="Q324" s="7">
        <f>IF(A324="","",IF(H324="Achat",(O324-L324)*K324,IF(H324="Vente",(L324-O324)*K324,0)))</f>
        <v/>
      </c>
      <c r="R324" s="7">
        <f>IF(A324="","",IFERROR(P324*VLOOKUP(F324,'Référentiels'!$A$2:$C$6,3,FALSE),0))</f>
        <v/>
      </c>
      <c r="S324" s="7">
        <f>IF(A324="","",Q324-R324)</f>
        <v/>
      </c>
      <c r="T324" s="7">
        <f>IF(A324="","",MAX(L324-M324,M324-L324)*K324)</f>
        <v/>
      </c>
      <c r="U324" s="8">
        <f>IF(A324="","",IFERROR(S324/T324,0))</f>
        <v/>
      </c>
      <c r="V324" s="9">
        <f>IF(A324="","",IF(S324&gt;0,"Gagnant",IF(S324&lt;0,"Perdant","Égalité")))</f>
        <v/>
      </c>
      <c r="W324" s="2" t="n"/>
      <c r="X324" s="4" t="n"/>
    </row>
    <row r="325">
      <c r="A325" s="2" t="n"/>
      <c r="B325" s="3" t="n"/>
      <c r="C325" s="3" t="n"/>
      <c r="D325" s="4" t="n"/>
      <c r="E325" s="4" t="n"/>
      <c r="F325" s="4" t="n"/>
      <c r="G325" s="4" t="n"/>
      <c r="H325" s="2" t="n"/>
      <c r="I325" s="4" t="n"/>
      <c r="J325" s="2" t="n"/>
      <c r="K325" s="5" t="n"/>
      <c r="L325" s="6" t="n"/>
      <c r="M325" s="6" t="n"/>
      <c r="N325" s="6" t="n"/>
      <c r="O325" s="6" t="n"/>
      <c r="P325" s="10">
        <f>IF(A325="","",K325*L325)</f>
        <v/>
      </c>
      <c r="Q325" s="10">
        <f>IF(A325="","",IF(H325="Achat",(O325-L325)*K325,IF(H325="Vente",(L325-O325)*K325,0)))</f>
        <v/>
      </c>
      <c r="R325" s="10">
        <f>IF(A325="","",IFERROR(P325*VLOOKUP(F325,'Référentiels'!$A$2:$C$6,3,FALSE),0))</f>
        <v/>
      </c>
      <c r="S325" s="10">
        <f>IF(A325="","",Q325-R325)</f>
        <v/>
      </c>
      <c r="T325" s="10">
        <f>IF(A325="","",MAX(L325-M325,M325-L325)*K325)</f>
        <v/>
      </c>
      <c r="U325" s="11">
        <f>IF(A325="","",IFERROR(S325/T325,0))</f>
        <v/>
      </c>
      <c r="V325" s="12">
        <f>IF(A325="","",IF(S325&gt;0,"Gagnant",IF(S325&lt;0,"Perdant","Égalité")))</f>
        <v/>
      </c>
      <c r="W325" s="2" t="n"/>
      <c r="X325" s="4" t="n"/>
    </row>
    <row r="326">
      <c r="A326" s="2" t="n"/>
      <c r="B326" s="3" t="n"/>
      <c r="C326" s="3" t="n"/>
      <c r="D326" s="4" t="n"/>
      <c r="E326" s="4" t="n"/>
      <c r="F326" s="4" t="n"/>
      <c r="G326" s="4" t="n"/>
      <c r="H326" s="2" t="n"/>
      <c r="I326" s="4" t="n"/>
      <c r="J326" s="2" t="n"/>
      <c r="K326" s="5" t="n"/>
      <c r="L326" s="6" t="n"/>
      <c r="M326" s="6" t="n"/>
      <c r="N326" s="6" t="n"/>
      <c r="O326" s="6" t="n"/>
      <c r="P326" s="7">
        <f>IF(A326="","",K326*L326)</f>
        <v/>
      </c>
      <c r="Q326" s="7">
        <f>IF(A326="","",IF(H326="Achat",(O326-L326)*K326,IF(H326="Vente",(L326-O326)*K326,0)))</f>
        <v/>
      </c>
      <c r="R326" s="7">
        <f>IF(A326="","",IFERROR(P326*VLOOKUP(F326,'Référentiels'!$A$2:$C$6,3,FALSE),0))</f>
        <v/>
      </c>
      <c r="S326" s="7">
        <f>IF(A326="","",Q326-R326)</f>
        <v/>
      </c>
      <c r="T326" s="7">
        <f>IF(A326="","",MAX(L326-M326,M326-L326)*K326)</f>
        <v/>
      </c>
      <c r="U326" s="8">
        <f>IF(A326="","",IFERROR(S326/T326,0))</f>
        <v/>
      </c>
      <c r="V326" s="9">
        <f>IF(A326="","",IF(S326&gt;0,"Gagnant",IF(S326&lt;0,"Perdant","Égalité")))</f>
        <v/>
      </c>
      <c r="W326" s="2" t="n"/>
      <c r="X326" s="4" t="n"/>
    </row>
    <row r="327">
      <c r="A327" s="2" t="n"/>
      <c r="B327" s="3" t="n"/>
      <c r="C327" s="3" t="n"/>
      <c r="D327" s="4" t="n"/>
      <c r="E327" s="4" t="n"/>
      <c r="F327" s="4" t="n"/>
      <c r="G327" s="4" t="n"/>
      <c r="H327" s="2" t="n"/>
      <c r="I327" s="4" t="n"/>
      <c r="J327" s="2" t="n"/>
      <c r="K327" s="5" t="n"/>
      <c r="L327" s="6" t="n"/>
      <c r="M327" s="6" t="n"/>
      <c r="N327" s="6" t="n"/>
      <c r="O327" s="6" t="n"/>
      <c r="P327" s="10">
        <f>IF(A327="","",K327*L327)</f>
        <v/>
      </c>
      <c r="Q327" s="10">
        <f>IF(A327="","",IF(H327="Achat",(O327-L327)*K327,IF(H327="Vente",(L327-O327)*K327,0)))</f>
        <v/>
      </c>
      <c r="R327" s="10">
        <f>IF(A327="","",IFERROR(P327*VLOOKUP(F327,'Référentiels'!$A$2:$C$6,3,FALSE),0))</f>
        <v/>
      </c>
      <c r="S327" s="10">
        <f>IF(A327="","",Q327-R327)</f>
        <v/>
      </c>
      <c r="T327" s="10">
        <f>IF(A327="","",MAX(L327-M327,M327-L327)*K327)</f>
        <v/>
      </c>
      <c r="U327" s="11">
        <f>IF(A327="","",IFERROR(S327/T327,0))</f>
        <v/>
      </c>
      <c r="V327" s="12">
        <f>IF(A327="","",IF(S327&gt;0,"Gagnant",IF(S327&lt;0,"Perdant","Égalité")))</f>
        <v/>
      </c>
      <c r="W327" s="2" t="n"/>
      <c r="X327" s="4" t="n"/>
    </row>
    <row r="328">
      <c r="A328" s="2" t="n"/>
      <c r="B328" s="3" t="n"/>
      <c r="C328" s="3" t="n"/>
      <c r="D328" s="4" t="n"/>
      <c r="E328" s="4" t="n"/>
      <c r="F328" s="4" t="n"/>
      <c r="G328" s="4" t="n"/>
      <c r="H328" s="2" t="n"/>
      <c r="I328" s="4" t="n"/>
      <c r="J328" s="2" t="n"/>
      <c r="K328" s="5" t="n"/>
      <c r="L328" s="6" t="n"/>
      <c r="M328" s="6" t="n"/>
      <c r="N328" s="6" t="n"/>
      <c r="O328" s="6" t="n"/>
      <c r="P328" s="7">
        <f>IF(A328="","",K328*L328)</f>
        <v/>
      </c>
      <c r="Q328" s="7">
        <f>IF(A328="","",IF(H328="Achat",(O328-L328)*K328,IF(H328="Vente",(L328-O328)*K328,0)))</f>
        <v/>
      </c>
      <c r="R328" s="7">
        <f>IF(A328="","",IFERROR(P328*VLOOKUP(F328,'Référentiels'!$A$2:$C$6,3,FALSE),0))</f>
        <v/>
      </c>
      <c r="S328" s="7">
        <f>IF(A328="","",Q328-R328)</f>
        <v/>
      </c>
      <c r="T328" s="7">
        <f>IF(A328="","",MAX(L328-M328,M328-L328)*K328)</f>
        <v/>
      </c>
      <c r="U328" s="8">
        <f>IF(A328="","",IFERROR(S328/T328,0))</f>
        <v/>
      </c>
      <c r="V328" s="9">
        <f>IF(A328="","",IF(S328&gt;0,"Gagnant",IF(S328&lt;0,"Perdant","Égalité")))</f>
        <v/>
      </c>
      <c r="W328" s="2" t="n"/>
      <c r="X328" s="4" t="n"/>
    </row>
    <row r="329">
      <c r="A329" s="2" t="n"/>
      <c r="B329" s="3" t="n"/>
      <c r="C329" s="3" t="n"/>
      <c r="D329" s="4" t="n"/>
      <c r="E329" s="4" t="n"/>
      <c r="F329" s="4" t="n"/>
      <c r="G329" s="4" t="n"/>
      <c r="H329" s="2" t="n"/>
      <c r="I329" s="4" t="n"/>
      <c r="J329" s="2" t="n"/>
      <c r="K329" s="5" t="n"/>
      <c r="L329" s="6" t="n"/>
      <c r="M329" s="6" t="n"/>
      <c r="N329" s="6" t="n"/>
      <c r="O329" s="6" t="n"/>
      <c r="P329" s="10">
        <f>IF(A329="","",K329*L329)</f>
        <v/>
      </c>
      <c r="Q329" s="10">
        <f>IF(A329="","",IF(H329="Achat",(O329-L329)*K329,IF(H329="Vente",(L329-O329)*K329,0)))</f>
        <v/>
      </c>
      <c r="R329" s="10">
        <f>IF(A329="","",IFERROR(P329*VLOOKUP(F329,'Référentiels'!$A$2:$C$6,3,FALSE),0))</f>
        <v/>
      </c>
      <c r="S329" s="10">
        <f>IF(A329="","",Q329-R329)</f>
        <v/>
      </c>
      <c r="T329" s="10">
        <f>IF(A329="","",MAX(L329-M329,M329-L329)*K329)</f>
        <v/>
      </c>
      <c r="U329" s="11">
        <f>IF(A329="","",IFERROR(S329/T329,0))</f>
        <v/>
      </c>
      <c r="V329" s="12">
        <f>IF(A329="","",IF(S329&gt;0,"Gagnant",IF(S329&lt;0,"Perdant","Égalité")))</f>
        <v/>
      </c>
      <c r="W329" s="2" t="n"/>
      <c r="X329" s="4" t="n"/>
    </row>
    <row r="330">
      <c r="A330" s="2" t="n"/>
      <c r="B330" s="3" t="n"/>
      <c r="C330" s="3" t="n"/>
      <c r="D330" s="4" t="n"/>
      <c r="E330" s="4" t="n"/>
      <c r="F330" s="4" t="n"/>
      <c r="G330" s="4" t="n"/>
      <c r="H330" s="2" t="n"/>
      <c r="I330" s="4" t="n"/>
      <c r="J330" s="2" t="n"/>
      <c r="K330" s="5" t="n"/>
      <c r="L330" s="6" t="n"/>
      <c r="M330" s="6" t="n"/>
      <c r="N330" s="6" t="n"/>
      <c r="O330" s="6" t="n"/>
      <c r="P330" s="7">
        <f>IF(A330="","",K330*L330)</f>
        <v/>
      </c>
      <c r="Q330" s="7">
        <f>IF(A330="","",IF(H330="Achat",(O330-L330)*K330,IF(H330="Vente",(L330-O330)*K330,0)))</f>
        <v/>
      </c>
      <c r="R330" s="7">
        <f>IF(A330="","",IFERROR(P330*VLOOKUP(F330,'Référentiels'!$A$2:$C$6,3,FALSE),0))</f>
        <v/>
      </c>
      <c r="S330" s="7">
        <f>IF(A330="","",Q330-R330)</f>
        <v/>
      </c>
      <c r="T330" s="7">
        <f>IF(A330="","",MAX(L330-M330,M330-L330)*K330)</f>
        <v/>
      </c>
      <c r="U330" s="8">
        <f>IF(A330="","",IFERROR(S330/T330,0))</f>
        <v/>
      </c>
      <c r="V330" s="9">
        <f>IF(A330="","",IF(S330&gt;0,"Gagnant",IF(S330&lt;0,"Perdant","Égalité")))</f>
        <v/>
      </c>
      <c r="W330" s="2" t="n"/>
      <c r="X330" s="4" t="n"/>
    </row>
    <row r="331">
      <c r="A331" s="2" t="n"/>
      <c r="B331" s="3" t="n"/>
      <c r="C331" s="3" t="n"/>
      <c r="D331" s="4" t="n"/>
      <c r="E331" s="4" t="n"/>
      <c r="F331" s="4" t="n"/>
      <c r="G331" s="4" t="n"/>
      <c r="H331" s="2" t="n"/>
      <c r="I331" s="4" t="n"/>
      <c r="J331" s="2" t="n"/>
      <c r="K331" s="5" t="n"/>
      <c r="L331" s="6" t="n"/>
      <c r="M331" s="6" t="n"/>
      <c r="N331" s="6" t="n"/>
      <c r="O331" s="6" t="n"/>
      <c r="P331" s="10">
        <f>IF(A331="","",K331*L331)</f>
        <v/>
      </c>
      <c r="Q331" s="10">
        <f>IF(A331="","",IF(H331="Achat",(O331-L331)*K331,IF(H331="Vente",(L331-O331)*K331,0)))</f>
        <v/>
      </c>
      <c r="R331" s="10">
        <f>IF(A331="","",IFERROR(P331*VLOOKUP(F331,'Référentiels'!$A$2:$C$6,3,FALSE),0))</f>
        <v/>
      </c>
      <c r="S331" s="10">
        <f>IF(A331="","",Q331-R331)</f>
        <v/>
      </c>
      <c r="T331" s="10">
        <f>IF(A331="","",MAX(L331-M331,M331-L331)*K331)</f>
        <v/>
      </c>
      <c r="U331" s="11">
        <f>IF(A331="","",IFERROR(S331/T331,0))</f>
        <v/>
      </c>
      <c r="V331" s="12">
        <f>IF(A331="","",IF(S331&gt;0,"Gagnant",IF(S331&lt;0,"Perdant","Égalité")))</f>
        <v/>
      </c>
      <c r="W331" s="2" t="n"/>
      <c r="X331" s="4" t="n"/>
    </row>
    <row r="332">
      <c r="A332" s="2" t="n"/>
      <c r="B332" s="3" t="n"/>
      <c r="C332" s="3" t="n"/>
      <c r="D332" s="4" t="n"/>
      <c r="E332" s="4" t="n"/>
      <c r="F332" s="4" t="n"/>
      <c r="G332" s="4" t="n"/>
      <c r="H332" s="2" t="n"/>
      <c r="I332" s="4" t="n"/>
      <c r="J332" s="2" t="n"/>
      <c r="K332" s="5" t="n"/>
      <c r="L332" s="6" t="n"/>
      <c r="M332" s="6" t="n"/>
      <c r="N332" s="6" t="n"/>
      <c r="O332" s="6" t="n"/>
      <c r="P332" s="7">
        <f>IF(A332="","",K332*L332)</f>
        <v/>
      </c>
      <c r="Q332" s="7">
        <f>IF(A332="","",IF(H332="Achat",(O332-L332)*K332,IF(H332="Vente",(L332-O332)*K332,0)))</f>
        <v/>
      </c>
      <c r="R332" s="7">
        <f>IF(A332="","",IFERROR(P332*VLOOKUP(F332,'Référentiels'!$A$2:$C$6,3,FALSE),0))</f>
        <v/>
      </c>
      <c r="S332" s="7">
        <f>IF(A332="","",Q332-R332)</f>
        <v/>
      </c>
      <c r="T332" s="7">
        <f>IF(A332="","",MAX(L332-M332,M332-L332)*K332)</f>
        <v/>
      </c>
      <c r="U332" s="8">
        <f>IF(A332="","",IFERROR(S332/T332,0))</f>
        <v/>
      </c>
      <c r="V332" s="9">
        <f>IF(A332="","",IF(S332&gt;0,"Gagnant",IF(S332&lt;0,"Perdant","Égalité")))</f>
        <v/>
      </c>
      <c r="W332" s="2" t="n"/>
      <c r="X332" s="4" t="n"/>
    </row>
    <row r="333">
      <c r="A333" s="2" t="n"/>
      <c r="B333" s="3" t="n"/>
      <c r="C333" s="3" t="n"/>
      <c r="D333" s="4" t="n"/>
      <c r="E333" s="4" t="n"/>
      <c r="F333" s="4" t="n"/>
      <c r="G333" s="4" t="n"/>
      <c r="H333" s="2" t="n"/>
      <c r="I333" s="4" t="n"/>
      <c r="J333" s="2" t="n"/>
      <c r="K333" s="5" t="n"/>
      <c r="L333" s="6" t="n"/>
      <c r="M333" s="6" t="n"/>
      <c r="N333" s="6" t="n"/>
      <c r="O333" s="6" t="n"/>
      <c r="P333" s="10">
        <f>IF(A333="","",K333*L333)</f>
        <v/>
      </c>
      <c r="Q333" s="10">
        <f>IF(A333="","",IF(H333="Achat",(O333-L333)*K333,IF(H333="Vente",(L333-O333)*K333,0)))</f>
        <v/>
      </c>
      <c r="R333" s="10">
        <f>IF(A333="","",IFERROR(P333*VLOOKUP(F333,'Référentiels'!$A$2:$C$6,3,FALSE),0))</f>
        <v/>
      </c>
      <c r="S333" s="10">
        <f>IF(A333="","",Q333-R333)</f>
        <v/>
      </c>
      <c r="T333" s="10">
        <f>IF(A333="","",MAX(L333-M333,M333-L333)*K333)</f>
        <v/>
      </c>
      <c r="U333" s="11">
        <f>IF(A333="","",IFERROR(S333/T333,0))</f>
        <v/>
      </c>
      <c r="V333" s="12">
        <f>IF(A333="","",IF(S333&gt;0,"Gagnant",IF(S333&lt;0,"Perdant","Égalité")))</f>
        <v/>
      </c>
      <c r="W333" s="2" t="n"/>
      <c r="X333" s="4" t="n"/>
    </row>
    <row r="334">
      <c r="A334" s="2" t="n"/>
      <c r="B334" s="3" t="n"/>
      <c r="C334" s="3" t="n"/>
      <c r="D334" s="4" t="n"/>
      <c r="E334" s="4" t="n"/>
      <c r="F334" s="4" t="n"/>
      <c r="G334" s="4" t="n"/>
      <c r="H334" s="2" t="n"/>
      <c r="I334" s="4" t="n"/>
      <c r="J334" s="2" t="n"/>
      <c r="K334" s="5" t="n"/>
      <c r="L334" s="6" t="n"/>
      <c r="M334" s="6" t="n"/>
      <c r="N334" s="6" t="n"/>
      <c r="O334" s="6" t="n"/>
      <c r="P334" s="7">
        <f>IF(A334="","",K334*L334)</f>
        <v/>
      </c>
      <c r="Q334" s="7">
        <f>IF(A334="","",IF(H334="Achat",(O334-L334)*K334,IF(H334="Vente",(L334-O334)*K334,0)))</f>
        <v/>
      </c>
      <c r="R334" s="7">
        <f>IF(A334="","",IFERROR(P334*VLOOKUP(F334,'Référentiels'!$A$2:$C$6,3,FALSE),0))</f>
        <v/>
      </c>
      <c r="S334" s="7">
        <f>IF(A334="","",Q334-R334)</f>
        <v/>
      </c>
      <c r="T334" s="7">
        <f>IF(A334="","",MAX(L334-M334,M334-L334)*K334)</f>
        <v/>
      </c>
      <c r="U334" s="8">
        <f>IF(A334="","",IFERROR(S334/T334,0))</f>
        <v/>
      </c>
      <c r="V334" s="9">
        <f>IF(A334="","",IF(S334&gt;0,"Gagnant",IF(S334&lt;0,"Perdant","Égalité")))</f>
        <v/>
      </c>
      <c r="W334" s="2" t="n"/>
      <c r="X334" s="4" t="n"/>
    </row>
    <row r="335">
      <c r="A335" s="2" t="n"/>
      <c r="B335" s="3" t="n"/>
      <c r="C335" s="3" t="n"/>
      <c r="D335" s="4" t="n"/>
      <c r="E335" s="4" t="n"/>
      <c r="F335" s="4" t="n"/>
      <c r="G335" s="4" t="n"/>
      <c r="H335" s="2" t="n"/>
      <c r="I335" s="4" t="n"/>
      <c r="J335" s="2" t="n"/>
      <c r="K335" s="5" t="n"/>
      <c r="L335" s="6" t="n"/>
      <c r="M335" s="6" t="n"/>
      <c r="N335" s="6" t="n"/>
      <c r="O335" s="6" t="n"/>
      <c r="P335" s="10">
        <f>IF(A335="","",K335*L335)</f>
        <v/>
      </c>
      <c r="Q335" s="10">
        <f>IF(A335="","",IF(H335="Achat",(O335-L335)*K335,IF(H335="Vente",(L335-O335)*K335,0)))</f>
        <v/>
      </c>
      <c r="R335" s="10">
        <f>IF(A335="","",IFERROR(P335*VLOOKUP(F335,'Référentiels'!$A$2:$C$6,3,FALSE),0))</f>
        <v/>
      </c>
      <c r="S335" s="10">
        <f>IF(A335="","",Q335-R335)</f>
        <v/>
      </c>
      <c r="T335" s="10">
        <f>IF(A335="","",MAX(L335-M335,M335-L335)*K335)</f>
        <v/>
      </c>
      <c r="U335" s="11">
        <f>IF(A335="","",IFERROR(S335/T335,0))</f>
        <v/>
      </c>
      <c r="V335" s="12">
        <f>IF(A335="","",IF(S335&gt;0,"Gagnant",IF(S335&lt;0,"Perdant","Égalité")))</f>
        <v/>
      </c>
      <c r="W335" s="2" t="n"/>
      <c r="X335" s="4" t="n"/>
    </row>
    <row r="336">
      <c r="A336" s="2" t="n"/>
      <c r="B336" s="3" t="n"/>
      <c r="C336" s="3" t="n"/>
      <c r="D336" s="4" t="n"/>
      <c r="E336" s="4" t="n"/>
      <c r="F336" s="4" t="n"/>
      <c r="G336" s="4" t="n"/>
      <c r="H336" s="2" t="n"/>
      <c r="I336" s="4" t="n"/>
      <c r="J336" s="2" t="n"/>
      <c r="K336" s="5" t="n"/>
      <c r="L336" s="6" t="n"/>
      <c r="M336" s="6" t="n"/>
      <c r="N336" s="6" t="n"/>
      <c r="O336" s="6" t="n"/>
      <c r="P336" s="7">
        <f>IF(A336="","",K336*L336)</f>
        <v/>
      </c>
      <c r="Q336" s="7">
        <f>IF(A336="","",IF(H336="Achat",(O336-L336)*K336,IF(H336="Vente",(L336-O336)*K336,0)))</f>
        <v/>
      </c>
      <c r="R336" s="7">
        <f>IF(A336="","",IFERROR(P336*VLOOKUP(F336,'Référentiels'!$A$2:$C$6,3,FALSE),0))</f>
        <v/>
      </c>
      <c r="S336" s="7">
        <f>IF(A336="","",Q336-R336)</f>
        <v/>
      </c>
      <c r="T336" s="7">
        <f>IF(A336="","",MAX(L336-M336,M336-L336)*K336)</f>
        <v/>
      </c>
      <c r="U336" s="8">
        <f>IF(A336="","",IFERROR(S336/T336,0))</f>
        <v/>
      </c>
      <c r="V336" s="9">
        <f>IF(A336="","",IF(S336&gt;0,"Gagnant",IF(S336&lt;0,"Perdant","Égalité")))</f>
        <v/>
      </c>
      <c r="W336" s="2" t="n"/>
      <c r="X336" s="4" t="n"/>
    </row>
    <row r="337">
      <c r="A337" s="2" t="n"/>
      <c r="B337" s="3" t="n"/>
      <c r="C337" s="3" t="n"/>
      <c r="D337" s="4" t="n"/>
      <c r="E337" s="4" t="n"/>
      <c r="F337" s="4" t="n"/>
      <c r="G337" s="4" t="n"/>
      <c r="H337" s="2" t="n"/>
      <c r="I337" s="4" t="n"/>
      <c r="J337" s="2" t="n"/>
      <c r="K337" s="5" t="n"/>
      <c r="L337" s="6" t="n"/>
      <c r="M337" s="6" t="n"/>
      <c r="N337" s="6" t="n"/>
      <c r="O337" s="6" t="n"/>
      <c r="P337" s="10">
        <f>IF(A337="","",K337*L337)</f>
        <v/>
      </c>
      <c r="Q337" s="10">
        <f>IF(A337="","",IF(H337="Achat",(O337-L337)*K337,IF(H337="Vente",(L337-O337)*K337,0)))</f>
        <v/>
      </c>
      <c r="R337" s="10">
        <f>IF(A337="","",IFERROR(P337*VLOOKUP(F337,'Référentiels'!$A$2:$C$6,3,FALSE),0))</f>
        <v/>
      </c>
      <c r="S337" s="10">
        <f>IF(A337="","",Q337-R337)</f>
        <v/>
      </c>
      <c r="T337" s="10">
        <f>IF(A337="","",MAX(L337-M337,M337-L337)*K337)</f>
        <v/>
      </c>
      <c r="U337" s="11">
        <f>IF(A337="","",IFERROR(S337/T337,0))</f>
        <v/>
      </c>
      <c r="V337" s="12">
        <f>IF(A337="","",IF(S337&gt;0,"Gagnant",IF(S337&lt;0,"Perdant","Égalité")))</f>
        <v/>
      </c>
      <c r="W337" s="2" t="n"/>
      <c r="X337" s="4" t="n"/>
    </row>
    <row r="338">
      <c r="A338" s="2" t="n"/>
      <c r="B338" s="3" t="n"/>
      <c r="C338" s="3" t="n"/>
      <c r="D338" s="4" t="n"/>
      <c r="E338" s="4" t="n"/>
      <c r="F338" s="4" t="n"/>
      <c r="G338" s="4" t="n"/>
      <c r="H338" s="2" t="n"/>
      <c r="I338" s="4" t="n"/>
      <c r="J338" s="2" t="n"/>
      <c r="K338" s="5" t="n"/>
      <c r="L338" s="6" t="n"/>
      <c r="M338" s="6" t="n"/>
      <c r="N338" s="6" t="n"/>
      <c r="O338" s="6" t="n"/>
      <c r="P338" s="7">
        <f>IF(A338="","",K338*L338)</f>
        <v/>
      </c>
      <c r="Q338" s="7">
        <f>IF(A338="","",IF(H338="Achat",(O338-L338)*K338,IF(H338="Vente",(L338-O338)*K338,0)))</f>
        <v/>
      </c>
      <c r="R338" s="7">
        <f>IF(A338="","",IFERROR(P338*VLOOKUP(F338,'Référentiels'!$A$2:$C$6,3,FALSE),0))</f>
        <v/>
      </c>
      <c r="S338" s="7">
        <f>IF(A338="","",Q338-R338)</f>
        <v/>
      </c>
      <c r="T338" s="7">
        <f>IF(A338="","",MAX(L338-M338,M338-L338)*K338)</f>
        <v/>
      </c>
      <c r="U338" s="8">
        <f>IF(A338="","",IFERROR(S338/T338,0))</f>
        <v/>
      </c>
      <c r="V338" s="9">
        <f>IF(A338="","",IF(S338&gt;0,"Gagnant",IF(S338&lt;0,"Perdant","Égalité")))</f>
        <v/>
      </c>
      <c r="W338" s="2" t="n"/>
      <c r="X338" s="4" t="n"/>
    </row>
    <row r="339">
      <c r="A339" s="2" t="n"/>
      <c r="B339" s="3" t="n"/>
      <c r="C339" s="3" t="n"/>
      <c r="D339" s="4" t="n"/>
      <c r="E339" s="4" t="n"/>
      <c r="F339" s="4" t="n"/>
      <c r="G339" s="4" t="n"/>
      <c r="H339" s="2" t="n"/>
      <c r="I339" s="4" t="n"/>
      <c r="J339" s="2" t="n"/>
      <c r="K339" s="5" t="n"/>
      <c r="L339" s="6" t="n"/>
      <c r="M339" s="6" t="n"/>
      <c r="N339" s="6" t="n"/>
      <c r="O339" s="6" t="n"/>
      <c r="P339" s="10">
        <f>IF(A339="","",K339*L339)</f>
        <v/>
      </c>
      <c r="Q339" s="10">
        <f>IF(A339="","",IF(H339="Achat",(O339-L339)*K339,IF(H339="Vente",(L339-O339)*K339,0)))</f>
        <v/>
      </c>
      <c r="R339" s="10">
        <f>IF(A339="","",IFERROR(P339*VLOOKUP(F339,'Référentiels'!$A$2:$C$6,3,FALSE),0))</f>
        <v/>
      </c>
      <c r="S339" s="10">
        <f>IF(A339="","",Q339-R339)</f>
        <v/>
      </c>
      <c r="T339" s="10">
        <f>IF(A339="","",MAX(L339-M339,M339-L339)*K339)</f>
        <v/>
      </c>
      <c r="U339" s="11">
        <f>IF(A339="","",IFERROR(S339/T339,0))</f>
        <v/>
      </c>
      <c r="V339" s="12">
        <f>IF(A339="","",IF(S339&gt;0,"Gagnant",IF(S339&lt;0,"Perdant","Égalité")))</f>
        <v/>
      </c>
      <c r="W339" s="2" t="n"/>
      <c r="X339" s="4" t="n"/>
    </row>
    <row r="340">
      <c r="A340" s="2" t="n"/>
      <c r="B340" s="3" t="n"/>
      <c r="C340" s="3" t="n"/>
      <c r="D340" s="4" t="n"/>
      <c r="E340" s="4" t="n"/>
      <c r="F340" s="4" t="n"/>
      <c r="G340" s="4" t="n"/>
      <c r="H340" s="2" t="n"/>
      <c r="I340" s="4" t="n"/>
      <c r="J340" s="2" t="n"/>
      <c r="K340" s="5" t="n"/>
      <c r="L340" s="6" t="n"/>
      <c r="M340" s="6" t="n"/>
      <c r="N340" s="6" t="n"/>
      <c r="O340" s="6" t="n"/>
      <c r="P340" s="7">
        <f>IF(A340="","",K340*L340)</f>
        <v/>
      </c>
      <c r="Q340" s="7">
        <f>IF(A340="","",IF(H340="Achat",(O340-L340)*K340,IF(H340="Vente",(L340-O340)*K340,0)))</f>
        <v/>
      </c>
      <c r="R340" s="7">
        <f>IF(A340="","",IFERROR(P340*VLOOKUP(F340,'Référentiels'!$A$2:$C$6,3,FALSE),0))</f>
        <v/>
      </c>
      <c r="S340" s="7">
        <f>IF(A340="","",Q340-R340)</f>
        <v/>
      </c>
      <c r="T340" s="7">
        <f>IF(A340="","",MAX(L340-M340,M340-L340)*K340)</f>
        <v/>
      </c>
      <c r="U340" s="8">
        <f>IF(A340="","",IFERROR(S340/T340,0))</f>
        <v/>
      </c>
      <c r="V340" s="9">
        <f>IF(A340="","",IF(S340&gt;0,"Gagnant",IF(S340&lt;0,"Perdant","Égalité")))</f>
        <v/>
      </c>
      <c r="W340" s="2" t="n"/>
      <c r="X340" s="4" t="n"/>
    </row>
    <row r="341">
      <c r="A341" s="2" t="n"/>
      <c r="B341" s="3" t="n"/>
      <c r="C341" s="3" t="n"/>
      <c r="D341" s="4" t="n"/>
      <c r="E341" s="4" t="n"/>
      <c r="F341" s="4" t="n"/>
      <c r="G341" s="4" t="n"/>
      <c r="H341" s="2" t="n"/>
      <c r="I341" s="4" t="n"/>
      <c r="J341" s="2" t="n"/>
      <c r="K341" s="5" t="n"/>
      <c r="L341" s="6" t="n"/>
      <c r="M341" s="6" t="n"/>
      <c r="N341" s="6" t="n"/>
      <c r="O341" s="6" t="n"/>
      <c r="P341" s="10">
        <f>IF(A341="","",K341*L341)</f>
        <v/>
      </c>
      <c r="Q341" s="10">
        <f>IF(A341="","",IF(H341="Achat",(O341-L341)*K341,IF(H341="Vente",(L341-O341)*K341,0)))</f>
        <v/>
      </c>
      <c r="R341" s="10">
        <f>IF(A341="","",IFERROR(P341*VLOOKUP(F341,'Référentiels'!$A$2:$C$6,3,FALSE),0))</f>
        <v/>
      </c>
      <c r="S341" s="10">
        <f>IF(A341="","",Q341-R341)</f>
        <v/>
      </c>
      <c r="T341" s="10">
        <f>IF(A341="","",MAX(L341-M341,M341-L341)*K341)</f>
        <v/>
      </c>
      <c r="U341" s="11">
        <f>IF(A341="","",IFERROR(S341/T341,0))</f>
        <v/>
      </c>
      <c r="V341" s="12">
        <f>IF(A341="","",IF(S341&gt;0,"Gagnant",IF(S341&lt;0,"Perdant","Égalité")))</f>
        <v/>
      </c>
      <c r="W341" s="2" t="n"/>
      <c r="X341" s="4" t="n"/>
    </row>
    <row r="342">
      <c r="A342" s="2" t="n"/>
      <c r="B342" s="3" t="n"/>
      <c r="C342" s="3" t="n"/>
      <c r="D342" s="4" t="n"/>
      <c r="E342" s="4" t="n"/>
      <c r="F342" s="4" t="n"/>
      <c r="G342" s="4" t="n"/>
      <c r="H342" s="2" t="n"/>
      <c r="I342" s="4" t="n"/>
      <c r="J342" s="2" t="n"/>
      <c r="K342" s="5" t="n"/>
      <c r="L342" s="6" t="n"/>
      <c r="M342" s="6" t="n"/>
      <c r="N342" s="6" t="n"/>
      <c r="O342" s="6" t="n"/>
      <c r="P342" s="7">
        <f>IF(A342="","",K342*L342)</f>
        <v/>
      </c>
      <c r="Q342" s="7">
        <f>IF(A342="","",IF(H342="Achat",(O342-L342)*K342,IF(H342="Vente",(L342-O342)*K342,0)))</f>
        <v/>
      </c>
      <c r="R342" s="7">
        <f>IF(A342="","",IFERROR(P342*VLOOKUP(F342,'Référentiels'!$A$2:$C$6,3,FALSE),0))</f>
        <v/>
      </c>
      <c r="S342" s="7">
        <f>IF(A342="","",Q342-R342)</f>
        <v/>
      </c>
      <c r="T342" s="7">
        <f>IF(A342="","",MAX(L342-M342,M342-L342)*K342)</f>
        <v/>
      </c>
      <c r="U342" s="8">
        <f>IF(A342="","",IFERROR(S342/T342,0))</f>
        <v/>
      </c>
      <c r="V342" s="9">
        <f>IF(A342="","",IF(S342&gt;0,"Gagnant",IF(S342&lt;0,"Perdant","Égalité")))</f>
        <v/>
      </c>
      <c r="W342" s="2" t="n"/>
      <c r="X342" s="4" t="n"/>
    </row>
    <row r="343">
      <c r="A343" s="2" t="n"/>
      <c r="B343" s="3" t="n"/>
      <c r="C343" s="3" t="n"/>
      <c r="D343" s="4" t="n"/>
      <c r="E343" s="4" t="n"/>
      <c r="F343" s="4" t="n"/>
      <c r="G343" s="4" t="n"/>
      <c r="H343" s="2" t="n"/>
      <c r="I343" s="4" t="n"/>
      <c r="J343" s="2" t="n"/>
      <c r="K343" s="5" t="n"/>
      <c r="L343" s="6" t="n"/>
      <c r="M343" s="6" t="n"/>
      <c r="N343" s="6" t="n"/>
      <c r="O343" s="6" t="n"/>
      <c r="P343" s="10">
        <f>IF(A343="","",K343*L343)</f>
        <v/>
      </c>
      <c r="Q343" s="10">
        <f>IF(A343="","",IF(H343="Achat",(O343-L343)*K343,IF(H343="Vente",(L343-O343)*K343,0)))</f>
        <v/>
      </c>
      <c r="R343" s="10">
        <f>IF(A343="","",IFERROR(P343*VLOOKUP(F343,'Référentiels'!$A$2:$C$6,3,FALSE),0))</f>
        <v/>
      </c>
      <c r="S343" s="10">
        <f>IF(A343="","",Q343-R343)</f>
        <v/>
      </c>
      <c r="T343" s="10">
        <f>IF(A343="","",MAX(L343-M343,M343-L343)*K343)</f>
        <v/>
      </c>
      <c r="U343" s="11">
        <f>IF(A343="","",IFERROR(S343/T343,0))</f>
        <v/>
      </c>
      <c r="V343" s="12">
        <f>IF(A343="","",IF(S343&gt;0,"Gagnant",IF(S343&lt;0,"Perdant","Égalité")))</f>
        <v/>
      </c>
      <c r="W343" s="2" t="n"/>
      <c r="X343" s="4" t="n"/>
    </row>
    <row r="344">
      <c r="A344" s="2" t="n"/>
      <c r="B344" s="3" t="n"/>
      <c r="C344" s="3" t="n"/>
      <c r="D344" s="4" t="n"/>
      <c r="E344" s="4" t="n"/>
      <c r="F344" s="4" t="n"/>
      <c r="G344" s="4" t="n"/>
      <c r="H344" s="2" t="n"/>
      <c r="I344" s="4" t="n"/>
      <c r="J344" s="2" t="n"/>
      <c r="K344" s="5" t="n"/>
      <c r="L344" s="6" t="n"/>
      <c r="M344" s="6" t="n"/>
      <c r="N344" s="6" t="n"/>
      <c r="O344" s="6" t="n"/>
      <c r="P344" s="7">
        <f>IF(A344="","",K344*L344)</f>
        <v/>
      </c>
      <c r="Q344" s="7">
        <f>IF(A344="","",IF(H344="Achat",(O344-L344)*K344,IF(H344="Vente",(L344-O344)*K344,0)))</f>
        <v/>
      </c>
      <c r="R344" s="7">
        <f>IF(A344="","",IFERROR(P344*VLOOKUP(F344,'Référentiels'!$A$2:$C$6,3,FALSE),0))</f>
        <v/>
      </c>
      <c r="S344" s="7">
        <f>IF(A344="","",Q344-R344)</f>
        <v/>
      </c>
      <c r="T344" s="7">
        <f>IF(A344="","",MAX(L344-M344,M344-L344)*K344)</f>
        <v/>
      </c>
      <c r="U344" s="8">
        <f>IF(A344="","",IFERROR(S344/T344,0))</f>
        <v/>
      </c>
      <c r="V344" s="9">
        <f>IF(A344="","",IF(S344&gt;0,"Gagnant",IF(S344&lt;0,"Perdant","Égalité")))</f>
        <v/>
      </c>
      <c r="W344" s="2" t="n"/>
      <c r="X344" s="4" t="n"/>
    </row>
    <row r="345">
      <c r="A345" s="2" t="n"/>
      <c r="B345" s="3" t="n"/>
      <c r="C345" s="3" t="n"/>
      <c r="D345" s="4" t="n"/>
      <c r="E345" s="4" t="n"/>
      <c r="F345" s="4" t="n"/>
      <c r="G345" s="4" t="n"/>
      <c r="H345" s="2" t="n"/>
      <c r="I345" s="4" t="n"/>
      <c r="J345" s="2" t="n"/>
      <c r="K345" s="5" t="n"/>
      <c r="L345" s="6" t="n"/>
      <c r="M345" s="6" t="n"/>
      <c r="N345" s="6" t="n"/>
      <c r="O345" s="6" t="n"/>
      <c r="P345" s="10">
        <f>IF(A345="","",K345*L345)</f>
        <v/>
      </c>
      <c r="Q345" s="10">
        <f>IF(A345="","",IF(H345="Achat",(O345-L345)*K345,IF(H345="Vente",(L345-O345)*K345,0)))</f>
        <v/>
      </c>
      <c r="R345" s="10">
        <f>IF(A345="","",IFERROR(P345*VLOOKUP(F345,'Référentiels'!$A$2:$C$6,3,FALSE),0))</f>
        <v/>
      </c>
      <c r="S345" s="10">
        <f>IF(A345="","",Q345-R345)</f>
        <v/>
      </c>
      <c r="T345" s="10">
        <f>IF(A345="","",MAX(L345-M345,M345-L345)*K345)</f>
        <v/>
      </c>
      <c r="U345" s="11">
        <f>IF(A345="","",IFERROR(S345/T345,0))</f>
        <v/>
      </c>
      <c r="V345" s="12">
        <f>IF(A345="","",IF(S345&gt;0,"Gagnant",IF(S345&lt;0,"Perdant","Égalité")))</f>
        <v/>
      </c>
      <c r="W345" s="2" t="n"/>
      <c r="X345" s="4" t="n"/>
    </row>
    <row r="346">
      <c r="A346" s="2" t="n"/>
      <c r="B346" s="3" t="n"/>
      <c r="C346" s="3" t="n"/>
      <c r="D346" s="4" t="n"/>
      <c r="E346" s="4" t="n"/>
      <c r="F346" s="4" t="n"/>
      <c r="G346" s="4" t="n"/>
      <c r="H346" s="2" t="n"/>
      <c r="I346" s="4" t="n"/>
      <c r="J346" s="2" t="n"/>
      <c r="K346" s="5" t="n"/>
      <c r="L346" s="6" t="n"/>
      <c r="M346" s="6" t="n"/>
      <c r="N346" s="6" t="n"/>
      <c r="O346" s="6" t="n"/>
      <c r="P346" s="7">
        <f>IF(A346="","",K346*L346)</f>
        <v/>
      </c>
      <c r="Q346" s="7">
        <f>IF(A346="","",IF(H346="Achat",(O346-L346)*K346,IF(H346="Vente",(L346-O346)*K346,0)))</f>
        <v/>
      </c>
      <c r="R346" s="7">
        <f>IF(A346="","",IFERROR(P346*VLOOKUP(F346,'Référentiels'!$A$2:$C$6,3,FALSE),0))</f>
        <v/>
      </c>
      <c r="S346" s="7">
        <f>IF(A346="","",Q346-R346)</f>
        <v/>
      </c>
      <c r="T346" s="7">
        <f>IF(A346="","",MAX(L346-M346,M346-L346)*K346)</f>
        <v/>
      </c>
      <c r="U346" s="8">
        <f>IF(A346="","",IFERROR(S346/T346,0))</f>
        <v/>
      </c>
      <c r="V346" s="9">
        <f>IF(A346="","",IF(S346&gt;0,"Gagnant",IF(S346&lt;0,"Perdant","Égalité")))</f>
        <v/>
      </c>
      <c r="W346" s="2" t="n"/>
      <c r="X346" s="4" t="n"/>
    </row>
    <row r="347">
      <c r="A347" s="2" t="n"/>
      <c r="B347" s="3" t="n"/>
      <c r="C347" s="3" t="n"/>
      <c r="D347" s="4" t="n"/>
      <c r="E347" s="4" t="n"/>
      <c r="F347" s="4" t="n"/>
      <c r="G347" s="4" t="n"/>
      <c r="H347" s="2" t="n"/>
      <c r="I347" s="4" t="n"/>
      <c r="J347" s="2" t="n"/>
      <c r="K347" s="5" t="n"/>
      <c r="L347" s="6" t="n"/>
      <c r="M347" s="6" t="n"/>
      <c r="N347" s="6" t="n"/>
      <c r="O347" s="6" t="n"/>
      <c r="P347" s="10">
        <f>IF(A347="","",K347*L347)</f>
        <v/>
      </c>
      <c r="Q347" s="10">
        <f>IF(A347="","",IF(H347="Achat",(O347-L347)*K347,IF(H347="Vente",(L347-O347)*K347,0)))</f>
        <v/>
      </c>
      <c r="R347" s="10">
        <f>IF(A347="","",IFERROR(P347*VLOOKUP(F347,'Référentiels'!$A$2:$C$6,3,FALSE),0))</f>
        <v/>
      </c>
      <c r="S347" s="10">
        <f>IF(A347="","",Q347-R347)</f>
        <v/>
      </c>
      <c r="T347" s="10">
        <f>IF(A347="","",MAX(L347-M347,M347-L347)*K347)</f>
        <v/>
      </c>
      <c r="U347" s="11">
        <f>IF(A347="","",IFERROR(S347/T347,0))</f>
        <v/>
      </c>
      <c r="V347" s="12">
        <f>IF(A347="","",IF(S347&gt;0,"Gagnant",IF(S347&lt;0,"Perdant","Égalité")))</f>
        <v/>
      </c>
      <c r="W347" s="2" t="n"/>
      <c r="X347" s="4" t="n"/>
    </row>
    <row r="348">
      <c r="A348" s="2" t="n"/>
      <c r="B348" s="3" t="n"/>
      <c r="C348" s="3" t="n"/>
      <c r="D348" s="4" t="n"/>
      <c r="E348" s="4" t="n"/>
      <c r="F348" s="4" t="n"/>
      <c r="G348" s="4" t="n"/>
      <c r="H348" s="2" t="n"/>
      <c r="I348" s="4" t="n"/>
      <c r="J348" s="2" t="n"/>
      <c r="K348" s="5" t="n"/>
      <c r="L348" s="6" t="n"/>
      <c r="M348" s="6" t="n"/>
      <c r="N348" s="6" t="n"/>
      <c r="O348" s="6" t="n"/>
      <c r="P348" s="7">
        <f>IF(A348="","",K348*L348)</f>
        <v/>
      </c>
      <c r="Q348" s="7">
        <f>IF(A348="","",IF(H348="Achat",(O348-L348)*K348,IF(H348="Vente",(L348-O348)*K348,0)))</f>
        <v/>
      </c>
      <c r="R348" s="7">
        <f>IF(A348="","",IFERROR(P348*VLOOKUP(F348,'Référentiels'!$A$2:$C$6,3,FALSE),0))</f>
        <v/>
      </c>
      <c r="S348" s="7">
        <f>IF(A348="","",Q348-R348)</f>
        <v/>
      </c>
      <c r="T348" s="7">
        <f>IF(A348="","",MAX(L348-M348,M348-L348)*K348)</f>
        <v/>
      </c>
      <c r="U348" s="8">
        <f>IF(A348="","",IFERROR(S348/T348,0))</f>
        <v/>
      </c>
      <c r="V348" s="9">
        <f>IF(A348="","",IF(S348&gt;0,"Gagnant",IF(S348&lt;0,"Perdant","Égalité")))</f>
        <v/>
      </c>
      <c r="W348" s="2" t="n"/>
      <c r="X348" s="4" t="n"/>
    </row>
    <row r="349">
      <c r="A349" s="2" t="n"/>
      <c r="B349" s="3" t="n"/>
      <c r="C349" s="3" t="n"/>
      <c r="D349" s="4" t="n"/>
      <c r="E349" s="4" t="n"/>
      <c r="F349" s="4" t="n"/>
      <c r="G349" s="4" t="n"/>
      <c r="H349" s="2" t="n"/>
      <c r="I349" s="4" t="n"/>
      <c r="J349" s="2" t="n"/>
      <c r="K349" s="5" t="n"/>
      <c r="L349" s="6" t="n"/>
      <c r="M349" s="6" t="n"/>
      <c r="N349" s="6" t="n"/>
      <c r="O349" s="6" t="n"/>
      <c r="P349" s="10">
        <f>IF(A349="","",K349*L349)</f>
        <v/>
      </c>
      <c r="Q349" s="10">
        <f>IF(A349="","",IF(H349="Achat",(O349-L349)*K349,IF(H349="Vente",(L349-O349)*K349,0)))</f>
        <v/>
      </c>
      <c r="R349" s="10">
        <f>IF(A349="","",IFERROR(P349*VLOOKUP(F349,'Référentiels'!$A$2:$C$6,3,FALSE),0))</f>
        <v/>
      </c>
      <c r="S349" s="10">
        <f>IF(A349="","",Q349-R349)</f>
        <v/>
      </c>
      <c r="T349" s="10">
        <f>IF(A349="","",MAX(L349-M349,M349-L349)*K349)</f>
        <v/>
      </c>
      <c r="U349" s="11">
        <f>IF(A349="","",IFERROR(S349/T349,0))</f>
        <v/>
      </c>
      <c r="V349" s="12">
        <f>IF(A349="","",IF(S349&gt;0,"Gagnant",IF(S349&lt;0,"Perdant","Égalité")))</f>
        <v/>
      </c>
      <c r="W349" s="2" t="n"/>
      <c r="X349" s="4" t="n"/>
    </row>
    <row r="350">
      <c r="A350" s="2" t="n"/>
      <c r="B350" s="3" t="n"/>
      <c r="C350" s="3" t="n"/>
      <c r="D350" s="4" t="n"/>
      <c r="E350" s="4" t="n"/>
      <c r="F350" s="4" t="n"/>
      <c r="G350" s="4" t="n"/>
      <c r="H350" s="2" t="n"/>
      <c r="I350" s="4" t="n"/>
      <c r="J350" s="2" t="n"/>
      <c r="K350" s="5" t="n"/>
      <c r="L350" s="6" t="n"/>
      <c r="M350" s="6" t="n"/>
      <c r="N350" s="6" t="n"/>
      <c r="O350" s="6" t="n"/>
      <c r="P350" s="7">
        <f>IF(A350="","",K350*L350)</f>
        <v/>
      </c>
      <c r="Q350" s="7">
        <f>IF(A350="","",IF(H350="Achat",(O350-L350)*K350,IF(H350="Vente",(L350-O350)*K350,0)))</f>
        <v/>
      </c>
      <c r="R350" s="7">
        <f>IF(A350="","",IFERROR(P350*VLOOKUP(F350,'Référentiels'!$A$2:$C$6,3,FALSE),0))</f>
        <v/>
      </c>
      <c r="S350" s="7">
        <f>IF(A350="","",Q350-R350)</f>
        <v/>
      </c>
      <c r="T350" s="7">
        <f>IF(A350="","",MAX(L350-M350,M350-L350)*K350)</f>
        <v/>
      </c>
      <c r="U350" s="8">
        <f>IF(A350="","",IFERROR(S350/T350,0))</f>
        <v/>
      </c>
      <c r="V350" s="9">
        <f>IF(A350="","",IF(S350&gt;0,"Gagnant",IF(S350&lt;0,"Perdant","Égalité")))</f>
        <v/>
      </c>
      <c r="W350" s="2" t="n"/>
      <c r="X350" s="4" t="n"/>
    </row>
    <row r="351">
      <c r="A351" s="2" t="n"/>
      <c r="B351" s="3" t="n"/>
      <c r="C351" s="3" t="n"/>
      <c r="D351" s="4" t="n"/>
      <c r="E351" s="4" t="n"/>
      <c r="F351" s="4" t="n"/>
      <c r="G351" s="4" t="n"/>
      <c r="H351" s="2" t="n"/>
      <c r="I351" s="4" t="n"/>
      <c r="J351" s="2" t="n"/>
      <c r="K351" s="5" t="n"/>
      <c r="L351" s="6" t="n"/>
      <c r="M351" s="6" t="n"/>
      <c r="N351" s="6" t="n"/>
      <c r="O351" s="6" t="n"/>
      <c r="P351" s="10">
        <f>IF(A351="","",K351*L351)</f>
        <v/>
      </c>
      <c r="Q351" s="10">
        <f>IF(A351="","",IF(H351="Achat",(O351-L351)*K351,IF(H351="Vente",(L351-O351)*K351,0)))</f>
        <v/>
      </c>
      <c r="R351" s="10">
        <f>IF(A351="","",IFERROR(P351*VLOOKUP(F351,'Référentiels'!$A$2:$C$6,3,FALSE),0))</f>
        <v/>
      </c>
      <c r="S351" s="10">
        <f>IF(A351="","",Q351-R351)</f>
        <v/>
      </c>
      <c r="T351" s="10">
        <f>IF(A351="","",MAX(L351-M351,M351-L351)*K351)</f>
        <v/>
      </c>
      <c r="U351" s="11">
        <f>IF(A351="","",IFERROR(S351/T351,0))</f>
        <v/>
      </c>
      <c r="V351" s="12">
        <f>IF(A351="","",IF(S351&gt;0,"Gagnant",IF(S351&lt;0,"Perdant","Égalité")))</f>
        <v/>
      </c>
      <c r="W351" s="2" t="n"/>
      <c r="X351" s="4" t="n"/>
    </row>
    <row r="352">
      <c r="A352" s="2" t="n"/>
      <c r="B352" s="3" t="n"/>
      <c r="C352" s="3" t="n"/>
      <c r="D352" s="4" t="n"/>
      <c r="E352" s="4" t="n"/>
      <c r="F352" s="4" t="n"/>
      <c r="G352" s="4" t="n"/>
      <c r="H352" s="2" t="n"/>
      <c r="I352" s="4" t="n"/>
      <c r="J352" s="2" t="n"/>
      <c r="K352" s="5" t="n"/>
      <c r="L352" s="6" t="n"/>
      <c r="M352" s="6" t="n"/>
      <c r="N352" s="6" t="n"/>
      <c r="O352" s="6" t="n"/>
      <c r="P352" s="7">
        <f>IF(A352="","",K352*L352)</f>
        <v/>
      </c>
      <c r="Q352" s="7">
        <f>IF(A352="","",IF(H352="Achat",(O352-L352)*K352,IF(H352="Vente",(L352-O352)*K352,0)))</f>
        <v/>
      </c>
      <c r="R352" s="7">
        <f>IF(A352="","",IFERROR(P352*VLOOKUP(F352,'Référentiels'!$A$2:$C$6,3,FALSE),0))</f>
        <v/>
      </c>
      <c r="S352" s="7">
        <f>IF(A352="","",Q352-R352)</f>
        <v/>
      </c>
      <c r="T352" s="7">
        <f>IF(A352="","",MAX(L352-M352,M352-L352)*K352)</f>
        <v/>
      </c>
      <c r="U352" s="8">
        <f>IF(A352="","",IFERROR(S352/T352,0))</f>
        <v/>
      </c>
      <c r="V352" s="9">
        <f>IF(A352="","",IF(S352&gt;0,"Gagnant",IF(S352&lt;0,"Perdant","Égalité")))</f>
        <v/>
      </c>
      <c r="W352" s="2" t="n"/>
      <c r="X352" s="4" t="n"/>
    </row>
    <row r="353">
      <c r="A353" s="2" t="n"/>
      <c r="B353" s="3" t="n"/>
      <c r="C353" s="3" t="n"/>
      <c r="D353" s="4" t="n"/>
      <c r="E353" s="4" t="n"/>
      <c r="F353" s="4" t="n"/>
      <c r="G353" s="4" t="n"/>
      <c r="H353" s="2" t="n"/>
      <c r="I353" s="4" t="n"/>
      <c r="J353" s="2" t="n"/>
      <c r="K353" s="5" t="n"/>
      <c r="L353" s="6" t="n"/>
      <c r="M353" s="6" t="n"/>
      <c r="N353" s="6" t="n"/>
      <c r="O353" s="6" t="n"/>
      <c r="P353" s="10">
        <f>IF(A353="","",K353*L353)</f>
        <v/>
      </c>
      <c r="Q353" s="10">
        <f>IF(A353="","",IF(H353="Achat",(O353-L353)*K353,IF(H353="Vente",(L353-O353)*K353,0)))</f>
        <v/>
      </c>
      <c r="R353" s="10">
        <f>IF(A353="","",IFERROR(P353*VLOOKUP(F353,'Référentiels'!$A$2:$C$6,3,FALSE),0))</f>
        <v/>
      </c>
      <c r="S353" s="10">
        <f>IF(A353="","",Q353-R353)</f>
        <v/>
      </c>
      <c r="T353" s="10">
        <f>IF(A353="","",MAX(L353-M353,M353-L353)*K353)</f>
        <v/>
      </c>
      <c r="U353" s="11">
        <f>IF(A353="","",IFERROR(S353/T353,0))</f>
        <v/>
      </c>
      <c r="V353" s="12">
        <f>IF(A353="","",IF(S353&gt;0,"Gagnant",IF(S353&lt;0,"Perdant","Égalité")))</f>
        <v/>
      </c>
      <c r="W353" s="2" t="n"/>
      <c r="X353" s="4" t="n"/>
    </row>
    <row r="354">
      <c r="A354" s="2" t="n"/>
      <c r="B354" s="3" t="n"/>
      <c r="C354" s="3" t="n"/>
      <c r="D354" s="4" t="n"/>
      <c r="E354" s="4" t="n"/>
      <c r="F354" s="4" t="n"/>
      <c r="G354" s="4" t="n"/>
      <c r="H354" s="2" t="n"/>
      <c r="I354" s="4" t="n"/>
      <c r="J354" s="2" t="n"/>
      <c r="K354" s="5" t="n"/>
      <c r="L354" s="6" t="n"/>
      <c r="M354" s="6" t="n"/>
      <c r="N354" s="6" t="n"/>
      <c r="O354" s="6" t="n"/>
      <c r="P354" s="7">
        <f>IF(A354="","",K354*L354)</f>
        <v/>
      </c>
      <c r="Q354" s="7">
        <f>IF(A354="","",IF(H354="Achat",(O354-L354)*K354,IF(H354="Vente",(L354-O354)*K354,0)))</f>
        <v/>
      </c>
      <c r="R354" s="7">
        <f>IF(A354="","",IFERROR(P354*VLOOKUP(F354,'Référentiels'!$A$2:$C$6,3,FALSE),0))</f>
        <v/>
      </c>
      <c r="S354" s="7">
        <f>IF(A354="","",Q354-R354)</f>
        <v/>
      </c>
      <c r="T354" s="7">
        <f>IF(A354="","",MAX(L354-M354,M354-L354)*K354)</f>
        <v/>
      </c>
      <c r="U354" s="8">
        <f>IF(A354="","",IFERROR(S354/T354,0))</f>
        <v/>
      </c>
      <c r="V354" s="9">
        <f>IF(A354="","",IF(S354&gt;0,"Gagnant",IF(S354&lt;0,"Perdant","Égalité")))</f>
        <v/>
      </c>
      <c r="W354" s="2" t="n"/>
      <c r="X354" s="4" t="n"/>
    </row>
    <row r="355">
      <c r="A355" s="2" t="n"/>
      <c r="B355" s="3" t="n"/>
      <c r="C355" s="3" t="n"/>
      <c r="D355" s="4" t="n"/>
      <c r="E355" s="4" t="n"/>
      <c r="F355" s="4" t="n"/>
      <c r="G355" s="4" t="n"/>
      <c r="H355" s="2" t="n"/>
      <c r="I355" s="4" t="n"/>
      <c r="J355" s="2" t="n"/>
      <c r="K355" s="5" t="n"/>
      <c r="L355" s="6" t="n"/>
      <c r="M355" s="6" t="n"/>
      <c r="N355" s="6" t="n"/>
      <c r="O355" s="6" t="n"/>
      <c r="P355" s="10">
        <f>IF(A355="","",K355*L355)</f>
        <v/>
      </c>
      <c r="Q355" s="10">
        <f>IF(A355="","",IF(H355="Achat",(O355-L355)*K355,IF(H355="Vente",(L355-O355)*K355,0)))</f>
        <v/>
      </c>
      <c r="R355" s="10">
        <f>IF(A355="","",IFERROR(P355*VLOOKUP(F355,'Référentiels'!$A$2:$C$6,3,FALSE),0))</f>
        <v/>
      </c>
      <c r="S355" s="10">
        <f>IF(A355="","",Q355-R355)</f>
        <v/>
      </c>
      <c r="T355" s="10">
        <f>IF(A355="","",MAX(L355-M355,M355-L355)*K355)</f>
        <v/>
      </c>
      <c r="U355" s="11">
        <f>IF(A355="","",IFERROR(S355/T355,0))</f>
        <v/>
      </c>
      <c r="V355" s="12">
        <f>IF(A355="","",IF(S355&gt;0,"Gagnant",IF(S355&lt;0,"Perdant","Égalité")))</f>
        <v/>
      </c>
      <c r="W355" s="2" t="n"/>
      <c r="X355" s="4" t="n"/>
    </row>
    <row r="356">
      <c r="A356" s="2" t="n"/>
      <c r="B356" s="3" t="n"/>
      <c r="C356" s="3" t="n"/>
      <c r="D356" s="4" t="n"/>
      <c r="E356" s="4" t="n"/>
      <c r="F356" s="4" t="n"/>
      <c r="G356" s="4" t="n"/>
      <c r="H356" s="2" t="n"/>
      <c r="I356" s="4" t="n"/>
      <c r="J356" s="2" t="n"/>
      <c r="K356" s="5" t="n"/>
      <c r="L356" s="6" t="n"/>
      <c r="M356" s="6" t="n"/>
      <c r="N356" s="6" t="n"/>
      <c r="O356" s="6" t="n"/>
      <c r="P356" s="7">
        <f>IF(A356="","",K356*L356)</f>
        <v/>
      </c>
      <c r="Q356" s="7">
        <f>IF(A356="","",IF(H356="Achat",(O356-L356)*K356,IF(H356="Vente",(L356-O356)*K356,0)))</f>
        <v/>
      </c>
      <c r="R356" s="7">
        <f>IF(A356="","",IFERROR(P356*VLOOKUP(F356,'Référentiels'!$A$2:$C$6,3,FALSE),0))</f>
        <v/>
      </c>
      <c r="S356" s="7">
        <f>IF(A356="","",Q356-R356)</f>
        <v/>
      </c>
      <c r="T356" s="7">
        <f>IF(A356="","",MAX(L356-M356,M356-L356)*K356)</f>
        <v/>
      </c>
      <c r="U356" s="8">
        <f>IF(A356="","",IFERROR(S356/T356,0))</f>
        <v/>
      </c>
      <c r="V356" s="9">
        <f>IF(A356="","",IF(S356&gt;0,"Gagnant",IF(S356&lt;0,"Perdant","Égalité")))</f>
        <v/>
      </c>
      <c r="W356" s="2" t="n"/>
      <c r="X356" s="4" t="n"/>
    </row>
    <row r="357">
      <c r="A357" s="2" t="n"/>
      <c r="B357" s="3" t="n"/>
      <c r="C357" s="3" t="n"/>
      <c r="D357" s="4" t="n"/>
      <c r="E357" s="4" t="n"/>
      <c r="F357" s="4" t="n"/>
      <c r="G357" s="4" t="n"/>
      <c r="H357" s="2" t="n"/>
      <c r="I357" s="4" t="n"/>
      <c r="J357" s="2" t="n"/>
      <c r="K357" s="5" t="n"/>
      <c r="L357" s="6" t="n"/>
      <c r="M357" s="6" t="n"/>
      <c r="N357" s="6" t="n"/>
      <c r="O357" s="6" t="n"/>
      <c r="P357" s="10">
        <f>IF(A357="","",K357*L357)</f>
        <v/>
      </c>
      <c r="Q357" s="10">
        <f>IF(A357="","",IF(H357="Achat",(O357-L357)*K357,IF(H357="Vente",(L357-O357)*K357,0)))</f>
        <v/>
      </c>
      <c r="R357" s="10">
        <f>IF(A357="","",IFERROR(P357*VLOOKUP(F357,'Référentiels'!$A$2:$C$6,3,FALSE),0))</f>
        <v/>
      </c>
      <c r="S357" s="10">
        <f>IF(A357="","",Q357-R357)</f>
        <v/>
      </c>
      <c r="T357" s="10">
        <f>IF(A357="","",MAX(L357-M357,M357-L357)*K357)</f>
        <v/>
      </c>
      <c r="U357" s="11">
        <f>IF(A357="","",IFERROR(S357/T357,0))</f>
        <v/>
      </c>
      <c r="V357" s="12">
        <f>IF(A357="","",IF(S357&gt;0,"Gagnant",IF(S357&lt;0,"Perdant","Égalité")))</f>
        <v/>
      </c>
      <c r="W357" s="2" t="n"/>
      <c r="X357" s="4" t="n"/>
    </row>
    <row r="358">
      <c r="A358" s="2" t="n"/>
      <c r="B358" s="3" t="n"/>
      <c r="C358" s="3" t="n"/>
      <c r="D358" s="4" t="n"/>
      <c r="E358" s="4" t="n"/>
      <c r="F358" s="4" t="n"/>
      <c r="G358" s="4" t="n"/>
      <c r="H358" s="2" t="n"/>
      <c r="I358" s="4" t="n"/>
      <c r="J358" s="2" t="n"/>
      <c r="K358" s="5" t="n"/>
      <c r="L358" s="6" t="n"/>
      <c r="M358" s="6" t="n"/>
      <c r="N358" s="6" t="n"/>
      <c r="O358" s="6" t="n"/>
      <c r="P358" s="7">
        <f>IF(A358="","",K358*L358)</f>
        <v/>
      </c>
      <c r="Q358" s="7">
        <f>IF(A358="","",IF(H358="Achat",(O358-L358)*K358,IF(H358="Vente",(L358-O358)*K358,0)))</f>
        <v/>
      </c>
      <c r="R358" s="7">
        <f>IF(A358="","",IFERROR(P358*VLOOKUP(F358,'Référentiels'!$A$2:$C$6,3,FALSE),0))</f>
        <v/>
      </c>
      <c r="S358" s="7">
        <f>IF(A358="","",Q358-R358)</f>
        <v/>
      </c>
      <c r="T358" s="7">
        <f>IF(A358="","",MAX(L358-M358,M358-L358)*K358)</f>
        <v/>
      </c>
      <c r="U358" s="8">
        <f>IF(A358="","",IFERROR(S358/T358,0))</f>
        <v/>
      </c>
      <c r="V358" s="9">
        <f>IF(A358="","",IF(S358&gt;0,"Gagnant",IF(S358&lt;0,"Perdant","Égalité")))</f>
        <v/>
      </c>
      <c r="W358" s="2" t="n"/>
      <c r="X358" s="4" t="n"/>
    </row>
    <row r="359">
      <c r="A359" s="2" t="n"/>
      <c r="B359" s="3" t="n"/>
      <c r="C359" s="3" t="n"/>
      <c r="D359" s="4" t="n"/>
      <c r="E359" s="4" t="n"/>
      <c r="F359" s="4" t="n"/>
      <c r="G359" s="4" t="n"/>
      <c r="H359" s="2" t="n"/>
      <c r="I359" s="4" t="n"/>
      <c r="J359" s="2" t="n"/>
      <c r="K359" s="5" t="n"/>
      <c r="L359" s="6" t="n"/>
      <c r="M359" s="6" t="n"/>
      <c r="N359" s="6" t="n"/>
      <c r="O359" s="6" t="n"/>
      <c r="P359" s="10">
        <f>IF(A359="","",K359*L359)</f>
        <v/>
      </c>
      <c r="Q359" s="10">
        <f>IF(A359="","",IF(H359="Achat",(O359-L359)*K359,IF(H359="Vente",(L359-O359)*K359,0)))</f>
        <v/>
      </c>
      <c r="R359" s="10">
        <f>IF(A359="","",IFERROR(P359*VLOOKUP(F359,'Référentiels'!$A$2:$C$6,3,FALSE),0))</f>
        <v/>
      </c>
      <c r="S359" s="10">
        <f>IF(A359="","",Q359-R359)</f>
        <v/>
      </c>
      <c r="T359" s="10">
        <f>IF(A359="","",MAX(L359-M359,M359-L359)*K359)</f>
        <v/>
      </c>
      <c r="U359" s="11">
        <f>IF(A359="","",IFERROR(S359/T359,0))</f>
        <v/>
      </c>
      <c r="V359" s="12">
        <f>IF(A359="","",IF(S359&gt;0,"Gagnant",IF(S359&lt;0,"Perdant","Égalité")))</f>
        <v/>
      </c>
      <c r="W359" s="2" t="n"/>
      <c r="X359" s="4" t="n"/>
    </row>
    <row r="360">
      <c r="A360" s="2" t="n"/>
      <c r="B360" s="3" t="n"/>
      <c r="C360" s="3" t="n"/>
      <c r="D360" s="4" t="n"/>
      <c r="E360" s="4" t="n"/>
      <c r="F360" s="4" t="n"/>
      <c r="G360" s="4" t="n"/>
      <c r="H360" s="2" t="n"/>
      <c r="I360" s="4" t="n"/>
      <c r="J360" s="2" t="n"/>
      <c r="K360" s="5" t="n"/>
      <c r="L360" s="6" t="n"/>
      <c r="M360" s="6" t="n"/>
      <c r="N360" s="6" t="n"/>
      <c r="O360" s="6" t="n"/>
      <c r="P360" s="7">
        <f>IF(A360="","",K360*L360)</f>
        <v/>
      </c>
      <c r="Q360" s="7">
        <f>IF(A360="","",IF(H360="Achat",(O360-L360)*K360,IF(H360="Vente",(L360-O360)*K360,0)))</f>
        <v/>
      </c>
      <c r="R360" s="7">
        <f>IF(A360="","",IFERROR(P360*VLOOKUP(F360,'Référentiels'!$A$2:$C$6,3,FALSE),0))</f>
        <v/>
      </c>
      <c r="S360" s="7">
        <f>IF(A360="","",Q360-R360)</f>
        <v/>
      </c>
      <c r="T360" s="7">
        <f>IF(A360="","",MAX(L360-M360,M360-L360)*K360)</f>
        <v/>
      </c>
      <c r="U360" s="8">
        <f>IF(A360="","",IFERROR(S360/T360,0))</f>
        <v/>
      </c>
      <c r="V360" s="9">
        <f>IF(A360="","",IF(S360&gt;0,"Gagnant",IF(S360&lt;0,"Perdant","Égalité")))</f>
        <v/>
      </c>
      <c r="W360" s="2" t="n"/>
      <c r="X360" s="4" t="n"/>
    </row>
    <row r="361">
      <c r="A361" s="2" t="n"/>
      <c r="B361" s="3" t="n"/>
      <c r="C361" s="3" t="n"/>
      <c r="D361" s="4" t="n"/>
      <c r="E361" s="4" t="n"/>
      <c r="F361" s="4" t="n"/>
      <c r="G361" s="4" t="n"/>
      <c r="H361" s="2" t="n"/>
      <c r="I361" s="4" t="n"/>
      <c r="J361" s="2" t="n"/>
      <c r="K361" s="5" t="n"/>
      <c r="L361" s="6" t="n"/>
      <c r="M361" s="6" t="n"/>
      <c r="N361" s="6" t="n"/>
      <c r="O361" s="6" t="n"/>
      <c r="P361" s="10">
        <f>IF(A361="","",K361*L361)</f>
        <v/>
      </c>
      <c r="Q361" s="10">
        <f>IF(A361="","",IF(H361="Achat",(O361-L361)*K361,IF(H361="Vente",(L361-O361)*K361,0)))</f>
        <v/>
      </c>
      <c r="R361" s="10">
        <f>IF(A361="","",IFERROR(P361*VLOOKUP(F361,'Référentiels'!$A$2:$C$6,3,FALSE),0))</f>
        <v/>
      </c>
      <c r="S361" s="10">
        <f>IF(A361="","",Q361-R361)</f>
        <v/>
      </c>
      <c r="T361" s="10">
        <f>IF(A361="","",MAX(L361-M361,M361-L361)*K361)</f>
        <v/>
      </c>
      <c r="U361" s="11">
        <f>IF(A361="","",IFERROR(S361/T361,0))</f>
        <v/>
      </c>
      <c r="V361" s="12">
        <f>IF(A361="","",IF(S361&gt;0,"Gagnant",IF(S361&lt;0,"Perdant","Égalité")))</f>
        <v/>
      </c>
      <c r="W361" s="2" t="n"/>
      <c r="X361" s="4" t="n"/>
    </row>
    <row r="362">
      <c r="A362" s="2" t="n"/>
      <c r="B362" s="3" t="n"/>
      <c r="C362" s="3" t="n"/>
      <c r="D362" s="4" t="n"/>
      <c r="E362" s="4" t="n"/>
      <c r="F362" s="4" t="n"/>
      <c r="G362" s="4" t="n"/>
      <c r="H362" s="2" t="n"/>
      <c r="I362" s="4" t="n"/>
      <c r="J362" s="2" t="n"/>
      <c r="K362" s="5" t="n"/>
      <c r="L362" s="6" t="n"/>
      <c r="M362" s="6" t="n"/>
      <c r="N362" s="6" t="n"/>
      <c r="O362" s="6" t="n"/>
      <c r="P362" s="7">
        <f>IF(A362="","",K362*L362)</f>
        <v/>
      </c>
      <c r="Q362" s="7">
        <f>IF(A362="","",IF(H362="Achat",(O362-L362)*K362,IF(H362="Vente",(L362-O362)*K362,0)))</f>
        <v/>
      </c>
      <c r="R362" s="7">
        <f>IF(A362="","",IFERROR(P362*VLOOKUP(F362,'Référentiels'!$A$2:$C$6,3,FALSE),0))</f>
        <v/>
      </c>
      <c r="S362" s="7">
        <f>IF(A362="","",Q362-R362)</f>
        <v/>
      </c>
      <c r="T362" s="7">
        <f>IF(A362="","",MAX(L362-M362,M362-L362)*K362)</f>
        <v/>
      </c>
      <c r="U362" s="8">
        <f>IF(A362="","",IFERROR(S362/T362,0))</f>
        <v/>
      </c>
      <c r="V362" s="9">
        <f>IF(A362="","",IF(S362&gt;0,"Gagnant",IF(S362&lt;0,"Perdant","Égalité")))</f>
        <v/>
      </c>
      <c r="W362" s="2" t="n"/>
      <c r="X362" s="4" t="n"/>
    </row>
    <row r="363">
      <c r="A363" s="2" t="n"/>
      <c r="B363" s="3" t="n"/>
      <c r="C363" s="3" t="n"/>
      <c r="D363" s="4" t="n"/>
      <c r="E363" s="4" t="n"/>
      <c r="F363" s="4" t="n"/>
      <c r="G363" s="4" t="n"/>
      <c r="H363" s="2" t="n"/>
      <c r="I363" s="4" t="n"/>
      <c r="J363" s="2" t="n"/>
      <c r="K363" s="5" t="n"/>
      <c r="L363" s="6" t="n"/>
      <c r="M363" s="6" t="n"/>
      <c r="N363" s="6" t="n"/>
      <c r="O363" s="6" t="n"/>
      <c r="P363" s="10">
        <f>IF(A363="","",K363*L363)</f>
        <v/>
      </c>
      <c r="Q363" s="10">
        <f>IF(A363="","",IF(H363="Achat",(O363-L363)*K363,IF(H363="Vente",(L363-O363)*K363,0)))</f>
        <v/>
      </c>
      <c r="R363" s="10">
        <f>IF(A363="","",IFERROR(P363*VLOOKUP(F363,'Référentiels'!$A$2:$C$6,3,FALSE),0))</f>
        <v/>
      </c>
      <c r="S363" s="10">
        <f>IF(A363="","",Q363-R363)</f>
        <v/>
      </c>
      <c r="T363" s="10">
        <f>IF(A363="","",MAX(L363-M363,M363-L363)*K363)</f>
        <v/>
      </c>
      <c r="U363" s="11">
        <f>IF(A363="","",IFERROR(S363/T363,0))</f>
        <v/>
      </c>
      <c r="V363" s="12">
        <f>IF(A363="","",IF(S363&gt;0,"Gagnant",IF(S363&lt;0,"Perdant","Égalité")))</f>
        <v/>
      </c>
      <c r="W363" s="2" t="n"/>
      <c r="X363" s="4" t="n"/>
    </row>
    <row r="364">
      <c r="A364" s="2" t="n"/>
      <c r="B364" s="3" t="n"/>
      <c r="C364" s="3" t="n"/>
      <c r="D364" s="4" t="n"/>
      <c r="E364" s="4" t="n"/>
      <c r="F364" s="4" t="n"/>
      <c r="G364" s="4" t="n"/>
      <c r="H364" s="2" t="n"/>
      <c r="I364" s="4" t="n"/>
      <c r="J364" s="2" t="n"/>
      <c r="K364" s="5" t="n"/>
      <c r="L364" s="6" t="n"/>
      <c r="M364" s="6" t="n"/>
      <c r="N364" s="6" t="n"/>
      <c r="O364" s="6" t="n"/>
      <c r="P364" s="7">
        <f>IF(A364="","",K364*L364)</f>
        <v/>
      </c>
      <c r="Q364" s="7">
        <f>IF(A364="","",IF(H364="Achat",(O364-L364)*K364,IF(H364="Vente",(L364-O364)*K364,0)))</f>
        <v/>
      </c>
      <c r="R364" s="7">
        <f>IF(A364="","",IFERROR(P364*VLOOKUP(F364,'Référentiels'!$A$2:$C$6,3,FALSE),0))</f>
        <v/>
      </c>
      <c r="S364" s="7">
        <f>IF(A364="","",Q364-R364)</f>
        <v/>
      </c>
      <c r="T364" s="7">
        <f>IF(A364="","",MAX(L364-M364,M364-L364)*K364)</f>
        <v/>
      </c>
      <c r="U364" s="8">
        <f>IF(A364="","",IFERROR(S364/T364,0))</f>
        <v/>
      </c>
      <c r="V364" s="9">
        <f>IF(A364="","",IF(S364&gt;0,"Gagnant",IF(S364&lt;0,"Perdant","Égalité")))</f>
        <v/>
      </c>
      <c r="W364" s="2" t="n"/>
      <c r="X364" s="4" t="n"/>
    </row>
    <row r="365">
      <c r="A365" s="2" t="n"/>
      <c r="B365" s="3" t="n"/>
      <c r="C365" s="3" t="n"/>
      <c r="D365" s="4" t="n"/>
      <c r="E365" s="4" t="n"/>
      <c r="F365" s="4" t="n"/>
      <c r="G365" s="4" t="n"/>
      <c r="H365" s="2" t="n"/>
      <c r="I365" s="4" t="n"/>
      <c r="J365" s="2" t="n"/>
      <c r="K365" s="5" t="n"/>
      <c r="L365" s="6" t="n"/>
      <c r="M365" s="6" t="n"/>
      <c r="N365" s="6" t="n"/>
      <c r="O365" s="6" t="n"/>
      <c r="P365" s="10">
        <f>IF(A365="","",K365*L365)</f>
        <v/>
      </c>
      <c r="Q365" s="10">
        <f>IF(A365="","",IF(H365="Achat",(O365-L365)*K365,IF(H365="Vente",(L365-O365)*K365,0)))</f>
        <v/>
      </c>
      <c r="R365" s="10">
        <f>IF(A365="","",IFERROR(P365*VLOOKUP(F365,'Référentiels'!$A$2:$C$6,3,FALSE),0))</f>
        <v/>
      </c>
      <c r="S365" s="10">
        <f>IF(A365="","",Q365-R365)</f>
        <v/>
      </c>
      <c r="T365" s="10">
        <f>IF(A365="","",MAX(L365-M365,M365-L365)*K365)</f>
        <v/>
      </c>
      <c r="U365" s="11">
        <f>IF(A365="","",IFERROR(S365/T365,0))</f>
        <v/>
      </c>
      <c r="V365" s="12">
        <f>IF(A365="","",IF(S365&gt;0,"Gagnant",IF(S365&lt;0,"Perdant","Égalité")))</f>
        <v/>
      </c>
      <c r="W365" s="2" t="n"/>
      <c r="X365" s="4" t="n"/>
    </row>
    <row r="366">
      <c r="A366" s="2" t="n"/>
      <c r="B366" s="3" t="n"/>
      <c r="C366" s="3" t="n"/>
      <c r="D366" s="4" t="n"/>
      <c r="E366" s="4" t="n"/>
      <c r="F366" s="4" t="n"/>
      <c r="G366" s="4" t="n"/>
      <c r="H366" s="2" t="n"/>
      <c r="I366" s="4" t="n"/>
      <c r="J366" s="2" t="n"/>
      <c r="K366" s="5" t="n"/>
      <c r="L366" s="6" t="n"/>
      <c r="M366" s="6" t="n"/>
      <c r="N366" s="6" t="n"/>
      <c r="O366" s="6" t="n"/>
      <c r="P366" s="7">
        <f>IF(A366="","",K366*L366)</f>
        <v/>
      </c>
      <c r="Q366" s="7">
        <f>IF(A366="","",IF(H366="Achat",(O366-L366)*K366,IF(H366="Vente",(L366-O366)*K366,0)))</f>
        <v/>
      </c>
      <c r="R366" s="7">
        <f>IF(A366="","",IFERROR(P366*VLOOKUP(F366,'Référentiels'!$A$2:$C$6,3,FALSE),0))</f>
        <v/>
      </c>
      <c r="S366" s="7">
        <f>IF(A366="","",Q366-R366)</f>
        <v/>
      </c>
      <c r="T366" s="7">
        <f>IF(A366="","",MAX(L366-M366,M366-L366)*K366)</f>
        <v/>
      </c>
      <c r="U366" s="8">
        <f>IF(A366="","",IFERROR(S366/T366,0))</f>
        <v/>
      </c>
      <c r="V366" s="9">
        <f>IF(A366="","",IF(S366&gt;0,"Gagnant",IF(S366&lt;0,"Perdant","Égalité")))</f>
        <v/>
      </c>
      <c r="W366" s="2" t="n"/>
      <c r="X366" s="4" t="n"/>
    </row>
    <row r="367">
      <c r="A367" s="2" t="n"/>
      <c r="B367" s="3" t="n"/>
      <c r="C367" s="3" t="n"/>
      <c r="D367" s="4" t="n"/>
      <c r="E367" s="4" t="n"/>
      <c r="F367" s="4" t="n"/>
      <c r="G367" s="4" t="n"/>
      <c r="H367" s="2" t="n"/>
      <c r="I367" s="4" t="n"/>
      <c r="J367" s="2" t="n"/>
      <c r="K367" s="5" t="n"/>
      <c r="L367" s="6" t="n"/>
      <c r="M367" s="6" t="n"/>
      <c r="N367" s="6" t="n"/>
      <c r="O367" s="6" t="n"/>
      <c r="P367" s="10">
        <f>IF(A367="","",K367*L367)</f>
        <v/>
      </c>
      <c r="Q367" s="10">
        <f>IF(A367="","",IF(H367="Achat",(O367-L367)*K367,IF(H367="Vente",(L367-O367)*K367,0)))</f>
        <v/>
      </c>
      <c r="R367" s="10">
        <f>IF(A367="","",IFERROR(P367*VLOOKUP(F367,'Référentiels'!$A$2:$C$6,3,FALSE),0))</f>
        <v/>
      </c>
      <c r="S367" s="10">
        <f>IF(A367="","",Q367-R367)</f>
        <v/>
      </c>
      <c r="T367" s="10">
        <f>IF(A367="","",MAX(L367-M367,M367-L367)*K367)</f>
        <v/>
      </c>
      <c r="U367" s="11">
        <f>IF(A367="","",IFERROR(S367/T367,0))</f>
        <v/>
      </c>
      <c r="V367" s="12">
        <f>IF(A367="","",IF(S367&gt;0,"Gagnant",IF(S367&lt;0,"Perdant","Égalité")))</f>
        <v/>
      </c>
      <c r="W367" s="2" t="n"/>
      <c r="X367" s="4" t="n"/>
    </row>
    <row r="368">
      <c r="A368" s="2" t="n"/>
      <c r="B368" s="3" t="n"/>
      <c r="C368" s="3" t="n"/>
      <c r="D368" s="4" t="n"/>
      <c r="E368" s="4" t="n"/>
      <c r="F368" s="4" t="n"/>
      <c r="G368" s="4" t="n"/>
      <c r="H368" s="2" t="n"/>
      <c r="I368" s="4" t="n"/>
      <c r="J368" s="2" t="n"/>
      <c r="K368" s="5" t="n"/>
      <c r="L368" s="6" t="n"/>
      <c r="M368" s="6" t="n"/>
      <c r="N368" s="6" t="n"/>
      <c r="O368" s="6" t="n"/>
      <c r="P368" s="7">
        <f>IF(A368="","",K368*L368)</f>
        <v/>
      </c>
      <c r="Q368" s="7">
        <f>IF(A368="","",IF(H368="Achat",(O368-L368)*K368,IF(H368="Vente",(L368-O368)*K368,0)))</f>
        <v/>
      </c>
      <c r="R368" s="7">
        <f>IF(A368="","",IFERROR(P368*VLOOKUP(F368,'Référentiels'!$A$2:$C$6,3,FALSE),0))</f>
        <v/>
      </c>
      <c r="S368" s="7">
        <f>IF(A368="","",Q368-R368)</f>
        <v/>
      </c>
      <c r="T368" s="7">
        <f>IF(A368="","",MAX(L368-M368,M368-L368)*K368)</f>
        <v/>
      </c>
      <c r="U368" s="8">
        <f>IF(A368="","",IFERROR(S368/T368,0))</f>
        <v/>
      </c>
      <c r="V368" s="9">
        <f>IF(A368="","",IF(S368&gt;0,"Gagnant",IF(S368&lt;0,"Perdant","Égalité")))</f>
        <v/>
      </c>
      <c r="W368" s="2" t="n"/>
      <c r="X368" s="4" t="n"/>
    </row>
    <row r="369">
      <c r="A369" s="2" t="n"/>
      <c r="B369" s="3" t="n"/>
      <c r="C369" s="3" t="n"/>
      <c r="D369" s="4" t="n"/>
      <c r="E369" s="4" t="n"/>
      <c r="F369" s="4" t="n"/>
      <c r="G369" s="4" t="n"/>
      <c r="H369" s="2" t="n"/>
      <c r="I369" s="4" t="n"/>
      <c r="J369" s="2" t="n"/>
      <c r="K369" s="5" t="n"/>
      <c r="L369" s="6" t="n"/>
      <c r="M369" s="6" t="n"/>
      <c r="N369" s="6" t="n"/>
      <c r="O369" s="6" t="n"/>
      <c r="P369" s="10">
        <f>IF(A369="","",K369*L369)</f>
        <v/>
      </c>
      <c r="Q369" s="10">
        <f>IF(A369="","",IF(H369="Achat",(O369-L369)*K369,IF(H369="Vente",(L369-O369)*K369,0)))</f>
        <v/>
      </c>
      <c r="R369" s="10">
        <f>IF(A369="","",IFERROR(P369*VLOOKUP(F369,'Référentiels'!$A$2:$C$6,3,FALSE),0))</f>
        <v/>
      </c>
      <c r="S369" s="10">
        <f>IF(A369="","",Q369-R369)</f>
        <v/>
      </c>
      <c r="T369" s="10">
        <f>IF(A369="","",MAX(L369-M369,M369-L369)*K369)</f>
        <v/>
      </c>
      <c r="U369" s="11">
        <f>IF(A369="","",IFERROR(S369/T369,0))</f>
        <v/>
      </c>
      <c r="V369" s="12">
        <f>IF(A369="","",IF(S369&gt;0,"Gagnant",IF(S369&lt;0,"Perdant","Égalité")))</f>
        <v/>
      </c>
      <c r="W369" s="2" t="n"/>
      <c r="X369" s="4" t="n"/>
    </row>
    <row r="370">
      <c r="A370" s="2" t="n"/>
      <c r="B370" s="3" t="n"/>
      <c r="C370" s="3" t="n"/>
      <c r="D370" s="4" t="n"/>
      <c r="E370" s="4" t="n"/>
      <c r="F370" s="4" t="n"/>
      <c r="G370" s="4" t="n"/>
      <c r="H370" s="2" t="n"/>
      <c r="I370" s="4" t="n"/>
      <c r="J370" s="2" t="n"/>
      <c r="K370" s="5" t="n"/>
      <c r="L370" s="6" t="n"/>
      <c r="M370" s="6" t="n"/>
      <c r="N370" s="6" t="n"/>
      <c r="O370" s="6" t="n"/>
      <c r="P370" s="7">
        <f>IF(A370="","",K370*L370)</f>
        <v/>
      </c>
      <c r="Q370" s="7">
        <f>IF(A370="","",IF(H370="Achat",(O370-L370)*K370,IF(H370="Vente",(L370-O370)*K370,0)))</f>
        <v/>
      </c>
      <c r="R370" s="7">
        <f>IF(A370="","",IFERROR(P370*VLOOKUP(F370,'Référentiels'!$A$2:$C$6,3,FALSE),0))</f>
        <v/>
      </c>
      <c r="S370" s="7">
        <f>IF(A370="","",Q370-R370)</f>
        <v/>
      </c>
      <c r="T370" s="7">
        <f>IF(A370="","",MAX(L370-M370,M370-L370)*K370)</f>
        <v/>
      </c>
      <c r="U370" s="8">
        <f>IF(A370="","",IFERROR(S370/T370,0))</f>
        <v/>
      </c>
      <c r="V370" s="9">
        <f>IF(A370="","",IF(S370&gt;0,"Gagnant",IF(S370&lt;0,"Perdant","Égalité")))</f>
        <v/>
      </c>
      <c r="W370" s="2" t="n"/>
      <c r="X370" s="4" t="n"/>
    </row>
    <row r="371">
      <c r="A371" s="2" t="n"/>
      <c r="B371" s="3" t="n"/>
      <c r="C371" s="3" t="n"/>
      <c r="D371" s="4" t="n"/>
      <c r="E371" s="4" t="n"/>
      <c r="F371" s="4" t="n"/>
      <c r="G371" s="4" t="n"/>
      <c r="H371" s="2" t="n"/>
      <c r="I371" s="4" t="n"/>
      <c r="J371" s="2" t="n"/>
      <c r="K371" s="5" t="n"/>
      <c r="L371" s="6" t="n"/>
      <c r="M371" s="6" t="n"/>
      <c r="N371" s="6" t="n"/>
      <c r="O371" s="6" t="n"/>
      <c r="P371" s="10">
        <f>IF(A371="","",K371*L371)</f>
        <v/>
      </c>
      <c r="Q371" s="10">
        <f>IF(A371="","",IF(H371="Achat",(O371-L371)*K371,IF(H371="Vente",(L371-O371)*K371,0)))</f>
        <v/>
      </c>
      <c r="R371" s="10">
        <f>IF(A371="","",IFERROR(P371*VLOOKUP(F371,'Référentiels'!$A$2:$C$6,3,FALSE),0))</f>
        <v/>
      </c>
      <c r="S371" s="10">
        <f>IF(A371="","",Q371-R371)</f>
        <v/>
      </c>
      <c r="T371" s="10">
        <f>IF(A371="","",MAX(L371-M371,M371-L371)*K371)</f>
        <v/>
      </c>
      <c r="U371" s="11">
        <f>IF(A371="","",IFERROR(S371/T371,0))</f>
        <v/>
      </c>
      <c r="V371" s="12">
        <f>IF(A371="","",IF(S371&gt;0,"Gagnant",IF(S371&lt;0,"Perdant","Égalité")))</f>
        <v/>
      </c>
      <c r="W371" s="2" t="n"/>
      <c r="X371" s="4" t="n"/>
    </row>
    <row r="372">
      <c r="A372" s="2" t="n"/>
      <c r="B372" s="3" t="n"/>
      <c r="C372" s="3" t="n"/>
      <c r="D372" s="4" t="n"/>
      <c r="E372" s="4" t="n"/>
      <c r="F372" s="4" t="n"/>
      <c r="G372" s="4" t="n"/>
      <c r="H372" s="2" t="n"/>
      <c r="I372" s="4" t="n"/>
      <c r="J372" s="2" t="n"/>
      <c r="K372" s="5" t="n"/>
      <c r="L372" s="6" t="n"/>
      <c r="M372" s="6" t="n"/>
      <c r="N372" s="6" t="n"/>
      <c r="O372" s="6" t="n"/>
      <c r="P372" s="7">
        <f>IF(A372="","",K372*L372)</f>
        <v/>
      </c>
      <c r="Q372" s="7">
        <f>IF(A372="","",IF(H372="Achat",(O372-L372)*K372,IF(H372="Vente",(L372-O372)*K372,0)))</f>
        <v/>
      </c>
      <c r="R372" s="7">
        <f>IF(A372="","",IFERROR(P372*VLOOKUP(F372,'Référentiels'!$A$2:$C$6,3,FALSE),0))</f>
        <v/>
      </c>
      <c r="S372" s="7">
        <f>IF(A372="","",Q372-R372)</f>
        <v/>
      </c>
      <c r="T372" s="7">
        <f>IF(A372="","",MAX(L372-M372,M372-L372)*K372)</f>
        <v/>
      </c>
      <c r="U372" s="8">
        <f>IF(A372="","",IFERROR(S372/T372,0))</f>
        <v/>
      </c>
      <c r="V372" s="9">
        <f>IF(A372="","",IF(S372&gt;0,"Gagnant",IF(S372&lt;0,"Perdant","Égalité")))</f>
        <v/>
      </c>
      <c r="W372" s="2" t="n"/>
      <c r="X372" s="4" t="n"/>
    </row>
    <row r="373">
      <c r="A373" s="2" t="n"/>
      <c r="B373" s="3" t="n"/>
      <c r="C373" s="3" t="n"/>
      <c r="D373" s="4" t="n"/>
      <c r="E373" s="4" t="n"/>
      <c r="F373" s="4" t="n"/>
      <c r="G373" s="4" t="n"/>
      <c r="H373" s="2" t="n"/>
      <c r="I373" s="4" t="n"/>
      <c r="J373" s="2" t="n"/>
      <c r="K373" s="5" t="n"/>
      <c r="L373" s="6" t="n"/>
      <c r="M373" s="6" t="n"/>
      <c r="N373" s="6" t="n"/>
      <c r="O373" s="6" t="n"/>
      <c r="P373" s="10">
        <f>IF(A373="","",K373*L373)</f>
        <v/>
      </c>
      <c r="Q373" s="10">
        <f>IF(A373="","",IF(H373="Achat",(O373-L373)*K373,IF(H373="Vente",(L373-O373)*K373,0)))</f>
        <v/>
      </c>
      <c r="R373" s="10">
        <f>IF(A373="","",IFERROR(P373*VLOOKUP(F373,'Référentiels'!$A$2:$C$6,3,FALSE),0))</f>
        <v/>
      </c>
      <c r="S373" s="10">
        <f>IF(A373="","",Q373-R373)</f>
        <v/>
      </c>
      <c r="T373" s="10">
        <f>IF(A373="","",MAX(L373-M373,M373-L373)*K373)</f>
        <v/>
      </c>
      <c r="U373" s="11">
        <f>IF(A373="","",IFERROR(S373/T373,0))</f>
        <v/>
      </c>
      <c r="V373" s="12">
        <f>IF(A373="","",IF(S373&gt;0,"Gagnant",IF(S373&lt;0,"Perdant","Égalité")))</f>
        <v/>
      </c>
      <c r="W373" s="2" t="n"/>
      <c r="X373" s="4" t="n"/>
    </row>
    <row r="374">
      <c r="A374" s="2" t="n"/>
      <c r="B374" s="3" t="n"/>
      <c r="C374" s="3" t="n"/>
      <c r="D374" s="4" t="n"/>
      <c r="E374" s="4" t="n"/>
      <c r="F374" s="4" t="n"/>
      <c r="G374" s="4" t="n"/>
      <c r="H374" s="2" t="n"/>
      <c r="I374" s="4" t="n"/>
      <c r="J374" s="2" t="n"/>
      <c r="K374" s="5" t="n"/>
      <c r="L374" s="6" t="n"/>
      <c r="M374" s="6" t="n"/>
      <c r="N374" s="6" t="n"/>
      <c r="O374" s="6" t="n"/>
      <c r="P374" s="7">
        <f>IF(A374="","",K374*L374)</f>
        <v/>
      </c>
      <c r="Q374" s="7">
        <f>IF(A374="","",IF(H374="Achat",(O374-L374)*K374,IF(H374="Vente",(L374-O374)*K374,0)))</f>
        <v/>
      </c>
      <c r="R374" s="7">
        <f>IF(A374="","",IFERROR(P374*VLOOKUP(F374,'Référentiels'!$A$2:$C$6,3,FALSE),0))</f>
        <v/>
      </c>
      <c r="S374" s="7">
        <f>IF(A374="","",Q374-R374)</f>
        <v/>
      </c>
      <c r="T374" s="7">
        <f>IF(A374="","",MAX(L374-M374,M374-L374)*K374)</f>
        <v/>
      </c>
      <c r="U374" s="8">
        <f>IF(A374="","",IFERROR(S374/T374,0))</f>
        <v/>
      </c>
      <c r="V374" s="9">
        <f>IF(A374="","",IF(S374&gt;0,"Gagnant",IF(S374&lt;0,"Perdant","Égalité")))</f>
        <v/>
      </c>
      <c r="W374" s="2" t="n"/>
      <c r="X374" s="4" t="n"/>
    </row>
    <row r="375">
      <c r="A375" s="2" t="n"/>
      <c r="B375" s="3" t="n"/>
      <c r="C375" s="3" t="n"/>
      <c r="D375" s="4" t="n"/>
      <c r="E375" s="4" t="n"/>
      <c r="F375" s="4" t="n"/>
      <c r="G375" s="4" t="n"/>
      <c r="H375" s="2" t="n"/>
      <c r="I375" s="4" t="n"/>
      <c r="J375" s="2" t="n"/>
      <c r="K375" s="5" t="n"/>
      <c r="L375" s="6" t="n"/>
      <c r="M375" s="6" t="n"/>
      <c r="N375" s="6" t="n"/>
      <c r="O375" s="6" t="n"/>
      <c r="P375" s="10">
        <f>IF(A375="","",K375*L375)</f>
        <v/>
      </c>
      <c r="Q375" s="10">
        <f>IF(A375="","",IF(H375="Achat",(O375-L375)*K375,IF(H375="Vente",(L375-O375)*K375,0)))</f>
        <v/>
      </c>
      <c r="R375" s="10">
        <f>IF(A375="","",IFERROR(P375*VLOOKUP(F375,'Référentiels'!$A$2:$C$6,3,FALSE),0))</f>
        <v/>
      </c>
      <c r="S375" s="10">
        <f>IF(A375="","",Q375-R375)</f>
        <v/>
      </c>
      <c r="T375" s="10">
        <f>IF(A375="","",MAX(L375-M375,M375-L375)*K375)</f>
        <v/>
      </c>
      <c r="U375" s="11">
        <f>IF(A375="","",IFERROR(S375/T375,0))</f>
        <v/>
      </c>
      <c r="V375" s="12">
        <f>IF(A375="","",IF(S375&gt;0,"Gagnant",IF(S375&lt;0,"Perdant","Égalité")))</f>
        <v/>
      </c>
      <c r="W375" s="2" t="n"/>
      <c r="X375" s="4" t="n"/>
    </row>
    <row r="376">
      <c r="A376" s="2" t="n"/>
      <c r="B376" s="3" t="n"/>
      <c r="C376" s="3" t="n"/>
      <c r="D376" s="4" t="n"/>
      <c r="E376" s="4" t="n"/>
      <c r="F376" s="4" t="n"/>
      <c r="G376" s="4" t="n"/>
      <c r="H376" s="2" t="n"/>
      <c r="I376" s="4" t="n"/>
      <c r="J376" s="2" t="n"/>
      <c r="K376" s="5" t="n"/>
      <c r="L376" s="6" t="n"/>
      <c r="M376" s="6" t="n"/>
      <c r="N376" s="6" t="n"/>
      <c r="O376" s="6" t="n"/>
      <c r="P376" s="7">
        <f>IF(A376="","",K376*L376)</f>
        <v/>
      </c>
      <c r="Q376" s="7">
        <f>IF(A376="","",IF(H376="Achat",(O376-L376)*K376,IF(H376="Vente",(L376-O376)*K376,0)))</f>
        <v/>
      </c>
      <c r="R376" s="7">
        <f>IF(A376="","",IFERROR(P376*VLOOKUP(F376,'Référentiels'!$A$2:$C$6,3,FALSE),0))</f>
        <v/>
      </c>
      <c r="S376" s="7">
        <f>IF(A376="","",Q376-R376)</f>
        <v/>
      </c>
      <c r="T376" s="7">
        <f>IF(A376="","",MAX(L376-M376,M376-L376)*K376)</f>
        <v/>
      </c>
      <c r="U376" s="8">
        <f>IF(A376="","",IFERROR(S376/T376,0))</f>
        <v/>
      </c>
      <c r="V376" s="9">
        <f>IF(A376="","",IF(S376&gt;0,"Gagnant",IF(S376&lt;0,"Perdant","Égalité")))</f>
        <v/>
      </c>
      <c r="W376" s="2" t="n"/>
      <c r="X376" s="4" t="n"/>
    </row>
    <row r="377">
      <c r="A377" s="2" t="n"/>
      <c r="B377" s="3" t="n"/>
      <c r="C377" s="3" t="n"/>
      <c r="D377" s="4" t="n"/>
      <c r="E377" s="4" t="n"/>
      <c r="F377" s="4" t="n"/>
      <c r="G377" s="4" t="n"/>
      <c r="H377" s="2" t="n"/>
      <c r="I377" s="4" t="n"/>
      <c r="J377" s="2" t="n"/>
      <c r="K377" s="5" t="n"/>
      <c r="L377" s="6" t="n"/>
      <c r="M377" s="6" t="n"/>
      <c r="N377" s="6" t="n"/>
      <c r="O377" s="6" t="n"/>
      <c r="P377" s="10">
        <f>IF(A377="","",K377*L377)</f>
        <v/>
      </c>
      <c r="Q377" s="10">
        <f>IF(A377="","",IF(H377="Achat",(O377-L377)*K377,IF(H377="Vente",(L377-O377)*K377,0)))</f>
        <v/>
      </c>
      <c r="R377" s="10">
        <f>IF(A377="","",IFERROR(P377*VLOOKUP(F377,'Référentiels'!$A$2:$C$6,3,FALSE),0))</f>
        <v/>
      </c>
      <c r="S377" s="10">
        <f>IF(A377="","",Q377-R377)</f>
        <v/>
      </c>
      <c r="T377" s="10">
        <f>IF(A377="","",MAX(L377-M377,M377-L377)*K377)</f>
        <v/>
      </c>
      <c r="U377" s="11">
        <f>IF(A377="","",IFERROR(S377/T377,0))</f>
        <v/>
      </c>
      <c r="V377" s="12">
        <f>IF(A377="","",IF(S377&gt;0,"Gagnant",IF(S377&lt;0,"Perdant","Égalité")))</f>
        <v/>
      </c>
      <c r="W377" s="2" t="n"/>
      <c r="X377" s="4" t="n"/>
    </row>
    <row r="378">
      <c r="A378" s="2" t="n"/>
      <c r="B378" s="3" t="n"/>
      <c r="C378" s="3" t="n"/>
      <c r="D378" s="4" t="n"/>
      <c r="E378" s="4" t="n"/>
      <c r="F378" s="4" t="n"/>
      <c r="G378" s="4" t="n"/>
      <c r="H378" s="2" t="n"/>
      <c r="I378" s="4" t="n"/>
      <c r="J378" s="2" t="n"/>
      <c r="K378" s="5" t="n"/>
      <c r="L378" s="6" t="n"/>
      <c r="M378" s="6" t="n"/>
      <c r="N378" s="6" t="n"/>
      <c r="O378" s="6" t="n"/>
      <c r="P378" s="7">
        <f>IF(A378="","",K378*L378)</f>
        <v/>
      </c>
      <c r="Q378" s="7">
        <f>IF(A378="","",IF(H378="Achat",(O378-L378)*K378,IF(H378="Vente",(L378-O378)*K378,0)))</f>
        <v/>
      </c>
      <c r="R378" s="7">
        <f>IF(A378="","",IFERROR(P378*VLOOKUP(F378,'Référentiels'!$A$2:$C$6,3,FALSE),0))</f>
        <v/>
      </c>
      <c r="S378" s="7">
        <f>IF(A378="","",Q378-R378)</f>
        <v/>
      </c>
      <c r="T378" s="7">
        <f>IF(A378="","",MAX(L378-M378,M378-L378)*K378)</f>
        <v/>
      </c>
      <c r="U378" s="8">
        <f>IF(A378="","",IFERROR(S378/T378,0))</f>
        <v/>
      </c>
      <c r="V378" s="9">
        <f>IF(A378="","",IF(S378&gt;0,"Gagnant",IF(S378&lt;0,"Perdant","Égalité")))</f>
        <v/>
      </c>
      <c r="W378" s="2" t="n"/>
      <c r="X378" s="4" t="n"/>
    </row>
    <row r="379">
      <c r="A379" s="2" t="n"/>
      <c r="B379" s="3" t="n"/>
      <c r="C379" s="3" t="n"/>
      <c r="D379" s="4" t="n"/>
      <c r="E379" s="4" t="n"/>
      <c r="F379" s="4" t="n"/>
      <c r="G379" s="4" t="n"/>
      <c r="H379" s="2" t="n"/>
      <c r="I379" s="4" t="n"/>
      <c r="J379" s="2" t="n"/>
      <c r="K379" s="5" t="n"/>
      <c r="L379" s="6" t="n"/>
      <c r="M379" s="6" t="n"/>
      <c r="N379" s="6" t="n"/>
      <c r="O379" s="6" t="n"/>
      <c r="P379" s="10">
        <f>IF(A379="","",K379*L379)</f>
        <v/>
      </c>
      <c r="Q379" s="10">
        <f>IF(A379="","",IF(H379="Achat",(O379-L379)*K379,IF(H379="Vente",(L379-O379)*K379,0)))</f>
        <v/>
      </c>
      <c r="R379" s="10">
        <f>IF(A379="","",IFERROR(P379*VLOOKUP(F379,'Référentiels'!$A$2:$C$6,3,FALSE),0))</f>
        <v/>
      </c>
      <c r="S379" s="10">
        <f>IF(A379="","",Q379-R379)</f>
        <v/>
      </c>
      <c r="T379" s="10">
        <f>IF(A379="","",MAX(L379-M379,M379-L379)*K379)</f>
        <v/>
      </c>
      <c r="U379" s="11">
        <f>IF(A379="","",IFERROR(S379/T379,0))</f>
        <v/>
      </c>
      <c r="V379" s="12">
        <f>IF(A379="","",IF(S379&gt;0,"Gagnant",IF(S379&lt;0,"Perdant","Égalité")))</f>
        <v/>
      </c>
      <c r="W379" s="2" t="n"/>
      <c r="X379" s="4" t="n"/>
    </row>
    <row r="380">
      <c r="A380" s="2" t="n"/>
      <c r="B380" s="3" t="n"/>
      <c r="C380" s="3" t="n"/>
      <c r="D380" s="4" t="n"/>
      <c r="E380" s="4" t="n"/>
      <c r="F380" s="4" t="n"/>
      <c r="G380" s="4" t="n"/>
      <c r="H380" s="2" t="n"/>
      <c r="I380" s="4" t="n"/>
      <c r="J380" s="2" t="n"/>
      <c r="K380" s="5" t="n"/>
      <c r="L380" s="6" t="n"/>
      <c r="M380" s="6" t="n"/>
      <c r="N380" s="6" t="n"/>
      <c r="O380" s="6" t="n"/>
      <c r="P380" s="7">
        <f>IF(A380="","",K380*L380)</f>
        <v/>
      </c>
      <c r="Q380" s="7">
        <f>IF(A380="","",IF(H380="Achat",(O380-L380)*K380,IF(H380="Vente",(L380-O380)*K380,0)))</f>
        <v/>
      </c>
      <c r="R380" s="7">
        <f>IF(A380="","",IFERROR(P380*VLOOKUP(F380,'Référentiels'!$A$2:$C$6,3,FALSE),0))</f>
        <v/>
      </c>
      <c r="S380" s="7">
        <f>IF(A380="","",Q380-R380)</f>
        <v/>
      </c>
      <c r="T380" s="7">
        <f>IF(A380="","",MAX(L380-M380,M380-L380)*K380)</f>
        <v/>
      </c>
      <c r="U380" s="8">
        <f>IF(A380="","",IFERROR(S380/T380,0))</f>
        <v/>
      </c>
      <c r="V380" s="9">
        <f>IF(A380="","",IF(S380&gt;0,"Gagnant",IF(S380&lt;0,"Perdant","Égalité")))</f>
        <v/>
      </c>
      <c r="W380" s="2" t="n"/>
      <c r="X380" s="4" t="n"/>
    </row>
    <row r="381">
      <c r="A381" s="2" t="n"/>
      <c r="B381" s="3" t="n"/>
      <c r="C381" s="3" t="n"/>
      <c r="D381" s="4" t="n"/>
      <c r="E381" s="4" t="n"/>
      <c r="F381" s="4" t="n"/>
      <c r="G381" s="4" t="n"/>
      <c r="H381" s="2" t="n"/>
      <c r="I381" s="4" t="n"/>
      <c r="J381" s="2" t="n"/>
      <c r="K381" s="5" t="n"/>
      <c r="L381" s="6" t="n"/>
      <c r="M381" s="6" t="n"/>
      <c r="N381" s="6" t="n"/>
      <c r="O381" s="6" t="n"/>
      <c r="P381" s="10">
        <f>IF(A381="","",K381*L381)</f>
        <v/>
      </c>
      <c r="Q381" s="10">
        <f>IF(A381="","",IF(H381="Achat",(O381-L381)*K381,IF(H381="Vente",(L381-O381)*K381,0)))</f>
        <v/>
      </c>
      <c r="R381" s="10">
        <f>IF(A381="","",IFERROR(P381*VLOOKUP(F381,'Référentiels'!$A$2:$C$6,3,FALSE),0))</f>
        <v/>
      </c>
      <c r="S381" s="10">
        <f>IF(A381="","",Q381-R381)</f>
        <v/>
      </c>
      <c r="T381" s="10">
        <f>IF(A381="","",MAX(L381-M381,M381-L381)*K381)</f>
        <v/>
      </c>
      <c r="U381" s="11">
        <f>IF(A381="","",IFERROR(S381/T381,0))</f>
        <v/>
      </c>
      <c r="V381" s="12">
        <f>IF(A381="","",IF(S381&gt;0,"Gagnant",IF(S381&lt;0,"Perdant","Égalité")))</f>
        <v/>
      </c>
      <c r="W381" s="2" t="n"/>
      <c r="X381" s="4" t="n"/>
    </row>
    <row r="382">
      <c r="A382" s="2" t="n"/>
      <c r="B382" s="3" t="n"/>
      <c r="C382" s="3" t="n"/>
      <c r="D382" s="4" t="n"/>
      <c r="E382" s="4" t="n"/>
      <c r="F382" s="4" t="n"/>
      <c r="G382" s="4" t="n"/>
      <c r="H382" s="2" t="n"/>
      <c r="I382" s="4" t="n"/>
      <c r="J382" s="2" t="n"/>
      <c r="K382" s="5" t="n"/>
      <c r="L382" s="6" t="n"/>
      <c r="M382" s="6" t="n"/>
      <c r="N382" s="6" t="n"/>
      <c r="O382" s="6" t="n"/>
      <c r="P382" s="7">
        <f>IF(A382="","",K382*L382)</f>
        <v/>
      </c>
      <c r="Q382" s="7">
        <f>IF(A382="","",IF(H382="Achat",(O382-L382)*K382,IF(H382="Vente",(L382-O382)*K382,0)))</f>
        <v/>
      </c>
      <c r="R382" s="7">
        <f>IF(A382="","",IFERROR(P382*VLOOKUP(F382,'Référentiels'!$A$2:$C$6,3,FALSE),0))</f>
        <v/>
      </c>
      <c r="S382" s="7">
        <f>IF(A382="","",Q382-R382)</f>
        <v/>
      </c>
      <c r="T382" s="7">
        <f>IF(A382="","",MAX(L382-M382,M382-L382)*K382)</f>
        <v/>
      </c>
      <c r="U382" s="8">
        <f>IF(A382="","",IFERROR(S382/T382,0))</f>
        <v/>
      </c>
      <c r="V382" s="9">
        <f>IF(A382="","",IF(S382&gt;0,"Gagnant",IF(S382&lt;0,"Perdant","Égalité")))</f>
        <v/>
      </c>
      <c r="W382" s="2" t="n"/>
      <c r="X382" s="4" t="n"/>
    </row>
    <row r="383">
      <c r="A383" s="2" t="n"/>
      <c r="B383" s="3" t="n"/>
      <c r="C383" s="3" t="n"/>
      <c r="D383" s="4" t="n"/>
      <c r="E383" s="4" t="n"/>
      <c r="F383" s="4" t="n"/>
      <c r="G383" s="4" t="n"/>
      <c r="H383" s="2" t="n"/>
      <c r="I383" s="4" t="n"/>
      <c r="J383" s="2" t="n"/>
      <c r="K383" s="5" t="n"/>
      <c r="L383" s="6" t="n"/>
      <c r="M383" s="6" t="n"/>
      <c r="N383" s="6" t="n"/>
      <c r="O383" s="6" t="n"/>
      <c r="P383" s="10">
        <f>IF(A383="","",K383*L383)</f>
        <v/>
      </c>
      <c r="Q383" s="10">
        <f>IF(A383="","",IF(H383="Achat",(O383-L383)*K383,IF(H383="Vente",(L383-O383)*K383,0)))</f>
        <v/>
      </c>
      <c r="R383" s="10">
        <f>IF(A383="","",IFERROR(P383*VLOOKUP(F383,'Référentiels'!$A$2:$C$6,3,FALSE),0))</f>
        <v/>
      </c>
      <c r="S383" s="10">
        <f>IF(A383="","",Q383-R383)</f>
        <v/>
      </c>
      <c r="T383" s="10">
        <f>IF(A383="","",MAX(L383-M383,M383-L383)*K383)</f>
        <v/>
      </c>
      <c r="U383" s="11">
        <f>IF(A383="","",IFERROR(S383/T383,0))</f>
        <v/>
      </c>
      <c r="V383" s="12">
        <f>IF(A383="","",IF(S383&gt;0,"Gagnant",IF(S383&lt;0,"Perdant","Égalité")))</f>
        <v/>
      </c>
      <c r="W383" s="2" t="n"/>
      <c r="X383" s="4" t="n"/>
    </row>
    <row r="384">
      <c r="A384" s="2" t="n"/>
      <c r="B384" s="3" t="n"/>
      <c r="C384" s="3" t="n"/>
      <c r="D384" s="4" t="n"/>
      <c r="E384" s="4" t="n"/>
      <c r="F384" s="4" t="n"/>
      <c r="G384" s="4" t="n"/>
      <c r="H384" s="2" t="n"/>
      <c r="I384" s="4" t="n"/>
      <c r="J384" s="2" t="n"/>
      <c r="K384" s="5" t="n"/>
      <c r="L384" s="6" t="n"/>
      <c r="M384" s="6" t="n"/>
      <c r="N384" s="6" t="n"/>
      <c r="O384" s="6" t="n"/>
      <c r="P384" s="7">
        <f>IF(A384="","",K384*L384)</f>
        <v/>
      </c>
      <c r="Q384" s="7">
        <f>IF(A384="","",IF(H384="Achat",(O384-L384)*K384,IF(H384="Vente",(L384-O384)*K384,0)))</f>
        <v/>
      </c>
      <c r="R384" s="7">
        <f>IF(A384="","",IFERROR(P384*VLOOKUP(F384,'Référentiels'!$A$2:$C$6,3,FALSE),0))</f>
        <v/>
      </c>
      <c r="S384" s="7">
        <f>IF(A384="","",Q384-R384)</f>
        <v/>
      </c>
      <c r="T384" s="7">
        <f>IF(A384="","",MAX(L384-M384,M384-L384)*K384)</f>
        <v/>
      </c>
      <c r="U384" s="8">
        <f>IF(A384="","",IFERROR(S384/T384,0))</f>
        <v/>
      </c>
      <c r="V384" s="9">
        <f>IF(A384="","",IF(S384&gt;0,"Gagnant",IF(S384&lt;0,"Perdant","Égalité")))</f>
        <v/>
      </c>
      <c r="W384" s="2" t="n"/>
      <c r="X384" s="4" t="n"/>
    </row>
    <row r="385">
      <c r="A385" s="2" t="n"/>
      <c r="B385" s="3" t="n"/>
      <c r="C385" s="3" t="n"/>
      <c r="D385" s="4" t="n"/>
      <c r="E385" s="4" t="n"/>
      <c r="F385" s="4" t="n"/>
      <c r="G385" s="4" t="n"/>
      <c r="H385" s="2" t="n"/>
      <c r="I385" s="4" t="n"/>
      <c r="J385" s="2" t="n"/>
      <c r="K385" s="5" t="n"/>
      <c r="L385" s="6" t="n"/>
      <c r="M385" s="6" t="n"/>
      <c r="N385" s="6" t="n"/>
      <c r="O385" s="6" t="n"/>
      <c r="P385" s="10">
        <f>IF(A385="","",K385*L385)</f>
        <v/>
      </c>
      <c r="Q385" s="10">
        <f>IF(A385="","",IF(H385="Achat",(O385-L385)*K385,IF(H385="Vente",(L385-O385)*K385,0)))</f>
        <v/>
      </c>
      <c r="R385" s="10">
        <f>IF(A385="","",IFERROR(P385*VLOOKUP(F385,'Référentiels'!$A$2:$C$6,3,FALSE),0))</f>
        <v/>
      </c>
      <c r="S385" s="10">
        <f>IF(A385="","",Q385-R385)</f>
        <v/>
      </c>
      <c r="T385" s="10">
        <f>IF(A385="","",MAX(L385-M385,M385-L385)*K385)</f>
        <v/>
      </c>
      <c r="U385" s="11">
        <f>IF(A385="","",IFERROR(S385/T385,0))</f>
        <v/>
      </c>
      <c r="V385" s="12">
        <f>IF(A385="","",IF(S385&gt;0,"Gagnant",IF(S385&lt;0,"Perdant","Égalité")))</f>
        <v/>
      </c>
      <c r="W385" s="2" t="n"/>
      <c r="X385" s="4" t="n"/>
    </row>
    <row r="386">
      <c r="A386" s="2" t="n"/>
      <c r="B386" s="3" t="n"/>
      <c r="C386" s="3" t="n"/>
      <c r="D386" s="4" t="n"/>
      <c r="E386" s="4" t="n"/>
      <c r="F386" s="4" t="n"/>
      <c r="G386" s="4" t="n"/>
      <c r="H386" s="2" t="n"/>
      <c r="I386" s="4" t="n"/>
      <c r="J386" s="2" t="n"/>
      <c r="K386" s="5" t="n"/>
      <c r="L386" s="6" t="n"/>
      <c r="M386" s="6" t="n"/>
      <c r="N386" s="6" t="n"/>
      <c r="O386" s="6" t="n"/>
      <c r="P386" s="7">
        <f>IF(A386="","",K386*L386)</f>
        <v/>
      </c>
      <c r="Q386" s="7">
        <f>IF(A386="","",IF(H386="Achat",(O386-L386)*K386,IF(H386="Vente",(L386-O386)*K386,0)))</f>
        <v/>
      </c>
      <c r="R386" s="7">
        <f>IF(A386="","",IFERROR(P386*VLOOKUP(F386,'Référentiels'!$A$2:$C$6,3,FALSE),0))</f>
        <v/>
      </c>
      <c r="S386" s="7">
        <f>IF(A386="","",Q386-R386)</f>
        <v/>
      </c>
      <c r="T386" s="7">
        <f>IF(A386="","",MAX(L386-M386,M386-L386)*K386)</f>
        <v/>
      </c>
      <c r="U386" s="8">
        <f>IF(A386="","",IFERROR(S386/T386,0))</f>
        <v/>
      </c>
      <c r="V386" s="9">
        <f>IF(A386="","",IF(S386&gt;0,"Gagnant",IF(S386&lt;0,"Perdant","Égalité")))</f>
        <v/>
      </c>
      <c r="W386" s="2" t="n"/>
      <c r="X386" s="4" t="n"/>
    </row>
    <row r="387">
      <c r="A387" s="2" t="n"/>
      <c r="B387" s="3" t="n"/>
      <c r="C387" s="3" t="n"/>
      <c r="D387" s="4" t="n"/>
      <c r="E387" s="4" t="n"/>
      <c r="F387" s="4" t="n"/>
      <c r="G387" s="4" t="n"/>
      <c r="H387" s="2" t="n"/>
      <c r="I387" s="4" t="n"/>
      <c r="J387" s="2" t="n"/>
      <c r="K387" s="5" t="n"/>
      <c r="L387" s="6" t="n"/>
      <c r="M387" s="6" t="n"/>
      <c r="N387" s="6" t="n"/>
      <c r="O387" s="6" t="n"/>
      <c r="P387" s="10">
        <f>IF(A387="","",K387*L387)</f>
        <v/>
      </c>
      <c r="Q387" s="10">
        <f>IF(A387="","",IF(H387="Achat",(O387-L387)*K387,IF(H387="Vente",(L387-O387)*K387,0)))</f>
        <v/>
      </c>
      <c r="R387" s="10">
        <f>IF(A387="","",IFERROR(P387*VLOOKUP(F387,'Référentiels'!$A$2:$C$6,3,FALSE),0))</f>
        <v/>
      </c>
      <c r="S387" s="10">
        <f>IF(A387="","",Q387-R387)</f>
        <v/>
      </c>
      <c r="T387" s="10">
        <f>IF(A387="","",MAX(L387-M387,M387-L387)*K387)</f>
        <v/>
      </c>
      <c r="U387" s="11">
        <f>IF(A387="","",IFERROR(S387/T387,0))</f>
        <v/>
      </c>
      <c r="V387" s="12">
        <f>IF(A387="","",IF(S387&gt;0,"Gagnant",IF(S387&lt;0,"Perdant","Égalité")))</f>
        <v/>
      </c>
      <c r="W387" s="2" t="n"/>
      <c r="X387" s="4" t="n"/>
    </row>
    <row r="388">
      <c r="A388" s="2" t="n"/>
      <c r="B388" s="3" t="n"/>
      <c r="C388" s="3" t="n"/>
      <c r="D388" s="4" t="n"/>
      <c r="E388" s="4" t="n"/>
      <c r="F388" s="4" t="n"/>
      <c r="G388" s="4" t="n"/>
      <c r="H388" s="2" t="n"/>
      <c r="I388" s="4" t="n"/>
      <c r="J388" s="2" t="n"/>
      <c r="K388" s="5" t="n"/>
      <c r="L388" s="6" t="n"/>
      <c r="M388" s="6" t="n"/>
      <c r="N388" s="6" t="n"/>
      <c r="O388" s="6" t="n"/>
      <c r="P388" s="7">
        <f>IF(A388="","",K388*L388)</f>
        <v/>
      </c>
      <c r="Q388" s="7">
        <f>IF(A388="","",IF(H388="Achat",(O388-L388)*K388,IF(H388="Vente",(L388-O388)*K388,0)))</f>
        <v/>
      </c>
      <c r="R388" s="7">
        <f>IF(A388="","",IFERROR(P388*VLOOKUP(F388,'Référentiels'!$A$2:$C$6,3,FALSE),0))</f>
        <v/>
      </c>
      <c r="S388" s="7">
        <f>IF(A388="","",Q388-R388)</f>
        <v/>
      </c>
      <c r="T388" s="7">
        <f>IF(A388="","",MAX(L388-M388,M388-L388)*K388)</f>
        <v/>
      </c>
      <c r="U388" s="8">
        <f>IF(A388="","",IFERROR(S388/T388,0))</f>
        <v/>
      </c>
      <c r="V388" s="9">
        <f>IF(A388="","",IF(S388&gt;0,"Gagnant",IF(S388&lt;0,"Perdant","Égalité")))</f>
        <v/>
      </c>
      <c r="W388" s="2" t="n"/>
      <c r="X388" s="4" t="n"/>
    </row>
    <row r="389">
      <c r="A389" s="2" t="n"/>
      <c r="B389" s="3" t="n"/>
      <c r="C389" s="3" t="n"/>
      <c r="D389" s="4" t="n"/>
      <c r="E389" s="4" t="n"/>
      <c r="F389" s="4" t="n"/>
      <c r="G389" s="4" t="n"/>
      <c r="H389" s="2" t="n"/>
      <c r="I389" s="4" t="n"/>
      <c r="J389" s="2" t="n"/>
      <c r="K389" s="5" t="n"/>
      <c r="L389" s="6" t="n"/>
      <c r="M389" s="6" t="n"/>
      <c r="N389" s="6" t="n"/>
      <c r="O389" s="6" t="n"/>
      <c r="P389" s="10">
        <f>IF(A389="","",K389*L389)</f>
        <v/>
      </c>
      <c r="Q389" s="10">
        <f>IF(A389="","",IF(H389="Achat",(O389-L389)*K389,IF(H389="Vente",(L389-O389)*K389,0)))</f>
        <v/>
      </c>
      <c r="R389" s="10">
        <f>IF(A389="","",IFERROR(P389*VLOOKUP(F389,'Référentiels'!$A$2:$C$6,3,FALSE),0))</f>
        <v/>
      </c>
      <c r="S389" s="10">
        <f>IF(A389="","",Q389-R389)</f>
        <v/>
      </c>
      <c r="T389" s="10">
        <f>IF(A389="","",MAX(L389-M389,M389-L389)*K389)</f>
        <v/>
      </c>
      <c r="U389" s="11">
        <f>IF(A389="","",IFERROR(S389/T389,0))</f>
        <v/>
      </c>
      <c r="V389" s="12">
        <f>IF(A389="","",IF(S389&gt;0,"Gagnant",IF(S389&lt;0,"Perdant","Égalité")))</f>
        <v/>
      </c>
      <c r="W389" s="2" t="n"/>
      <c r="X389" s="4" t="n"/>
    </row>
    <row r="390">
      <c r="A390" s="2" t="n"/>
      <c r="B390" s="3" t="n"/>
      <c r="C390" s="3" t="n"/>
      <c r="D390" s="4" t="n"/>
      <c r="E390" s="4" t="n"/>
      <c r="F390" s="4" t="n"/>
      <c r="G390" s="4" t="n"/>
      <c r="H390" s="2" t="n"/>
      <c r="I390" s="4" t="n"/>
      <c r="J390" s="2" t="n"/>
      <c r="K390" s="5" t="n"/>
      <c r="L390" s="6" t="n"/>
      <c r="M390" s="6" t="n"/>
      <c r="N390" s="6" t="n"/>
      <c r="O390" s="6" t="n"/>
      <c r="P390" s="7">
        <f>IF(A390="","",K390*L390)</f>
        <v/>
      </c>
      <c r="Q390" s="7">
        <f>IF(A390="","",IF(H390="Achat",(O390-L390)*K390,IF(H390="Vente",(L390-O390)*K390,0)))</f>
        <v/>
      </c>
      <c r="R390" s="7">
        <f>IF(A390="","",IFERROR(P390*VLOOKUP(F390,'Référentiels'!$A$2:$C$6,3,FALSE),0))</f>
        <v/>
      </c>
      <c r="S390" s="7">
        <f>IF(A390="","",Q390-R390)</f>
        <v/>
      </c>
      <c r="T390" s="7">
        <f>IF(A390="","",MAX(L390-M390,M390-L390)*K390)</f>
        <v/>
      </c>
      <c r="U390" s="8">
        <f>IF(A390="","",IFERROR(S390/T390,0))</f>
        <v/>
      </c>
      <c r="V390" s="9">
        <f>IF(A390="","",IF(S390&gt;0,"Gagnant",IF(S390&lt;0,"Perdant","Égalité")))</f>
        <v/>
      </c>
      <c r="W390" s="2" t="n"/>
      <c r="X390" s="4" t="n"/>
    </row>
    <row r="391">
      <c r="A391" s="2" t="n"/>
      <c r="B391" s="3" t="n"/>
      <c r="C391" s="3" t="n"/>
      <c r="D391" s="4" t="n"/>
      <c r="E391" s="4" t="n"/>
      <c r="F391" s="4" t="n"/>
      <c r="G391" s="4" t="n"/>
      <c r="H391" s="2" t="n"/>
      <c r="I391" s="4" t="n"/>
      <c r="J391" s="2" t="n"/>
      <c r="K391" s="5" t="n"/>
      <c r="L391" s="6" t="n"/>
      <c r="M391" s="6" t="n"/>
      <c r="N391" s="6" t="n"/>
      <c r="O391" s="6" t="n"/>
      <c r="P391" s="10">
        <f>IF(A391="","",K391*L391)</f>
        <v/>
      </c>
      <c r="Q391" s="10">
        <f>IF(A391="","",IF(H391="Achat",(O391-L391)*K391,IF(H391="Vente",(L391-O391)*K391,0)))</f>
        <v/>
      </c>
      <c r="R391" s="10">
        <f>IF(A391="","",IFERROR(P391*VLOOKUP(F391,'Référentiels'!$A$2:$C$6,3,FALSE),0))</f>
        <v/>
      </c>
      <c r="S391" s="10">
        <f>IF(A391="","",Q391-R391)</f>
        <v/>
      </c>
      <c r="T391" s="10">
        <f>IF(A391="","",MAX(L391-M391,M391-L391)*K391)</f>
        <v/>
      </c>
      <c r="U391" s="11">
        <f>IF(A391="","",IFERROR(S391/T391,0))</f>
        <v/>
      </c>
      <c r="V391" s="12">
        <f>IF(A391="","",IF(S391&gt;0,"Gagnant",IF(S391&lt;0,"Perdant","Égalité")))</f>
        <v/>
      </c>
      <c r="W391" s="2" t="n"/>
      <c r="X391" s="4" t="n"/>
    </row>
    <row r="392">
      <c r="A392" s="2" t="n"/>
      <c r="B392" s="3" t="n"/>
      <c r="C392" s="3" t="n"/>
      <c r="D392" s="4" t="n"/>
      <c r="E392" s="4" t="n"/>
      <c r="F392" s="4" t="n"/>
      <c r="G392" s="4" t="n"/>
      <c r="H392" s="2" t="n"/>
      <c r="I392" s="4" t="n"/>
      <c r="J392" s="2" t="n"/>
      <c r="K392" s="5" t="n"/>
      <c r="L392" s="6" t="n"/>
      <c r="M392" s="6" t="n"/>
      <c r="N392" s="6" t="n"/>
      <c r="O392" s="6" t="n"/>
      <c r="P392" s="7">
        <f>IF(A392="","",K392*L392)</f>
        <v/>
      </c>
      <c r="Q392" s="7">
        <f>IF(A392="","",IF(H392="Achat",(O392-L392)*K392,IF(H392="Vente",(L392-O392)*K392,0)))</f>
        <v/>
      </c>
      <c r="R392" s="7">
        <f>IF(A392="","",IFERROR(P392*VLOOKUP(F392,'Référentiels'!$A$2:$C$6,3,FALSE),0))</f>
        <v/>
      </c>
      <c r="S392" s="7">
        <f>IF(A392="","",Q392-R392)</f>
        <v/>
      </c>
      <c r="T392" s="7">
        <f>IF(A392="","",MAX(L392-M392,M392-L392)*K392)</f>
        <v/>
      </c>
      <c r="U392" s="8">
        <f>IF(A392="","",IFERROR(S392/T392,0))</f>
        <v/>
      </c>
      <c r="V392" s="9">
        <f>IF(A392="","",IF(S392&gt;0,"Gagnant",IF(S392&lt;0,"Perdant","Égalité")))</f>
        <v/>
      </c>
      <c r="W392" s="2" t="n"/>
      <c r="X392" s="4" t="n"/>
    </row>
    <row r="393">
      <c r="A393" s="2" t="n"/>
      <c r="B393" s="3" t="n"/>
      <c r="C393" s="3" t="n"/>
      <c r="D393" s="4" t="n"/>
      <c r="E393" s="4" t="n"/>
      <c r="F393" s="4" t="n"/>
      <c r="G393" s="4" t="n"/>
      <c r="H393" s="2" t="n"/>
      <c r="I393" s="4" t="n"/>
      <c r="J393" s="2" t="n"/>
      <c r="K393" s="5" t="n"/>
      <c r="L393" s="6" t="n"/>
      <c r="M393" s="6" t="n"/>
      <c r="N393" s="6" t="n"/>
      <c r="O393" s="6" t="n"/>
      <c r="P393" s="10">
        <f>IF(A393="","",K393*L393)</f>
        <v/>
      </c>
      <c r="Q393" s="10">
        <f>IF(A393="","",IF(H393="Achat",(O393-L393)*K393,IF(H393="Vente",(L393-O393)*K393,0)))</f>
        <v/>
      </c>
      <c r="R393" s="10">
        <f>IF(A393="","",IFERROR(P393*VLOOKUP(F393,'Référentiels'!$A$2:$C$6,3,FALSE),0))</f>
        <v/>
      </c>
      <c r="S393" s="10">
        <f>IF(A393="","",Q393-R393)</f>
        <v/>
      </c>
      <c r="T393" s="10">
        <f>IF(A393="","",MAX(L393-M393,M393-L393)*K393)</f>
        <v/>
      </c>
      <c r="U393" s="11">
        <f>IF(A393="","",IFERROR(S393/T393,0))</f>
        <v/>
      </c>
      <c r="V393" s="12">
        <f>IF(A393="","",IF(S393&gt;0,"Gagnant",IF(S393&lt;0,"Perdant","Égalité")))</f>
        <v/>
      </c>
      <c r="W393" s="2" t="n"/>
      <c r="X393" s="4" t="n"/>
    </row>
    <row r="394">
      <c r="A394" s="2" t="n"/>
      <c r="B394" s="3" t="n"/>
      <c r="C394" s="3" t="n"/>
      <c r="D394" s="4" t="n"/>
      <c r="E394" s="4" t="n"/>
      <c r="F394" s="4" t="n"/>
      <c r="G394" s="4" t="n"/>
      <c r="H394" s="2" t="n"/>
      <c r="I394" s="4" t="n"/>
      <c r="J394" s="2" t="n"/>
      <c r="K394" s="5" t="n"/>
      <c r="L394" s="6" t="n"/>
      <c r="M394" s="6" t="n"/>
      <c r="N394" s="6" t="n"/>
      <c r="O394" s="6" t="n"/>
      <c r="P394" s="7">
        <f>IF(A394="","",K394*L394)</f>
        <v/>
      </c>
      <c r="Q394" s="7">
        <f>IF(A394="","",IF(H394="Achat",(O394-L394)*K394,IF(H394="Vente",(L394-O394)*K394,0)))</f>
        <v/>
      </c>
      <c r="R394" s="7">
        <f>IF(A394="","",IFERROR(P394*VLOOKUP(F394,'Référentiels'!$A$2:$C$6,3,FALSE),0))</f>
        <v/>
      </c>
      <c r="S394" s="7">
        <f>IF(A394="","",Q394-R394)</f>
        <v/>
      </c>
      <c r="T394" s="7">
        <f>IF(A394="","",MAX(L394-M394,M394-L394)*K394)</f>
        <v/>
      </c>
      <c r="U394" s="8">
        <f>IF(A394="","",IFERROR(S394/T394,0))</f>
        <v/>
      </c>
      <c r="V394" s="9">
        <f>IF(A394="","",IF(S394&gt;0,"Gagnant",IF(S394&lt;0,"Perdant","Égalité")))</f>
        <v/>
      </c>
      <c r="W394" s="2" t="n"/>
      <c r="X394" s="4" t="n"/>
    </row>
    <row r="395">
      <c r="A395" s="2" t="n"/>
      <c r="B395" s="3" t="n"/>
      <c r="C395" s="3" t="n"/>
      <c r="D395" s="4" t="n"/>
      <c r="E395" s="4" t="n"/>
      <c r="F395" s="4" t="n"/>
      <c r="G395" s="4" t="n"/>
      <c r="H395" s="2" t="n"/>
      <c r="I395" s="4" t="n"/>
      <c r="J395" s="2" t="n"/>
      <c r="K395" s="5" t="n"/>
      <c r="L395" s="6" t="n"/>
      <c r="M395" s="6" t="n"/>
      <c r="N395" s="6" t="n"/>
      <c r="O395" s="6" t="n"/>
      <c r="P395" s="10">
        <f>IF(A395="","",K395*L395)</f>
        <v/>
      </c>
      <c r="Q395" s="10">
        <f>IF(A395="","",IF(H395="Achat",(O395-L395)*K395,IF(H395="Vente",(L395-O395)*K395,0)))</f>
        <v/>
      </c>
      <c r="R395" s="10">
        <f>IF(A395="","",IFERROR(P395*VLOOKUP(F395,'Référentiels'!$A$2:$C$6,3,FALSE),0))</f>
        <v/>
      </c>
      <c r="S395" s="10">
        <f>IF(A395="","",Q395-R395)</f>
        <v/>
      </c>
      <c r="T395" s="10">
        <f>IF(A395="","",MAX(L395-M395,M395-L395)*K395)</f>
        <v/>
      </c>
      <c r="U395" s="11">
        <f>IF(A395="","",IFERROR(S395/T395,0))</f>
        <v/>
      </c>
      <c r="V395" s="12">
        <f>IF(A395="","",IF(S395&gt;0,"Gagnant",IF(S395&lt;0,"Perdant","Égalité")))</f>
        <v/>
      </c>
      <c r="W395" s="2" t="n"/>
      <c r="X395" s="4" t="n"/>
    </row>
    <row r="396">
      <c r="A396" s="2" t="n"/>
      <c r="B396" s="3" t="n"/>
      <c r="C396" s="3" t="n"/>
      <c r="D396" s="4" t="n"/>
      <c r="E396" s="4" t="n"/>
      <c r="F396" s="4" t="n"/>
      <c r="G396" s="4" t="n"/>
      <c r="H396" s="2" t="n"/>
      <c r="I396" s="4" t="n"/>
      <c r="J396" s="2" t="n"/>
      <c r="K396" s="5" t="n"/>
      <c r="L396" s="6" t="n"/>
      <c r="M396" s="6" t="n"/>
      <c r="N396" s="6" t="n"/>
      <c r="O396" s="6" t="n"/>
      <c r="P396" s="7">
        <f>IF(A396="","",K396*L396)</f>
        <v/>
      </c>
      <c r="Q396" s="7">
        <f>IF(A396="","",IF(H396="Achat",(O396-L396)*K396,IF(H396="Vente",(L396-O396)*K396,0)))</f>
        <v/>
      </c>
      <c r="R396" s="7">
        <f>IF(A396="","",IFERROR(P396*VLOOKUP(F396,'Référentiels'!$A$2:$C$6,3,FALSE),0))</f>
        <v/>
      </c>
      <c r="S396" s="7">
        <f>IF(A396="","",Q396-R396)</f>
        <v/>
      </c>
      <c r="T396" s="7">
        <f>IF(A396="","",MAX(L396-M396,M396-L396)*K396)</f>
        <v/>
      </c>
      <c r="U396" s="8">
        <f>IF(A396="","",IFERROR(S396/T396,0))</f>
        <v/>
      </c>
      <c r="V396" s="9">
        <f>IF(A396="","",IF(S396&gt;0,"Gagnant",IF(S396&lt;0,"Perdant","Égalité")))</f>
        <v/>
      </c>
      <c r="W396" s="2" t="n"/>
      <c r="X396" s="4" t="n"/>
    </row>
    <row r="397">
      <c r="A397" s="2" t="n"/>
      <c r="B397" s="3" t="n"/>
      <c r="C397" s="3" t="n"/>
      <c r="D397" s="4" t="n"/>
      <c r="E397" s="4" t="n"/>
      <c r="F397" s="4" t="n"/>
      <c r="G397" s="4" t="n"/>
      <c r="H397" s="2" t="n"/>
      <c r="I397" s="4" t="n"/>
      <c r="J397" s="2" t="n"/>
      <c r="K397" s="5" t="n"/>
      <c r="L397" s="6" t="n"/>
      <c r="M397" s="6" t="n"/>
      <c r="N397" s="6" t="n"/>
      <c r="O397" s="6" t="n"/>
      <c r="P397" s="10">
        <f>IF(A397="","",K397*L397)</f>
        <v/>
      </c>
      <c r="Q397" s="10">
        <f>IF(A397="","",IF(H397="Achat",(O397-L397)*K397,IF(H397="Vente",(L397-O397)*K397,0)))</f>
        <v/>
      </c>
      <c r="R397" s="10">
        <f>IF(A397="","",IFERROR(P397*VLOOKUP(F397,'Référentiels'!$A$2:$C$6,3,FALSE),0))</f>
        <v/>
      </c>
      <c r="S397" s="10">
        <f>IF(A397="","",Q397-R397)</f>
        <v/>
      </c>
      <c r="T397" s="10">
        <f>IF(A397="","",MAX(L397-M397,M397-L397)*K397)</f>
        <v/>
      </c>
      <c r="U397" s="11">
        <f>IF(A397="","",IFERROR(S397/T397,0))</f>
        <v/>
      </c>
      <c r="V397" s="12">
        <f>IF(A397="","",IF(S397&gt;0,"Gagnant",IF(S397&lt;0,"Perdant","Égalité")))</f>
        <v/>
      </c>
      <c r="W397" s="2" t="n"/>
      <c r="X397" s="4" t="n"/>
    </row>
    <row r="398">
      <c r="A398" s="2" t="n"/>
      <c r="B398" s="3" t="n"/>
      <c r="C398" s="3" t="n"/>
      <c r="D398" s="4" t="n"/>
      <c r="E398" s="4" t="n"/>
      <c r="F398" s="4" t="n"/>
      <c r="G398" s="4" t="n"/>
      <c r="H398" s="2" t="n"/>
      <c r="I398" s="4" t="n"/>
      <c r="J398" s="2" t="n"/>
      <c r="K398" s="5" t="n"/>
      <c r="L398" s="6" t="n"/>
      <c r="M398" s="6" t="n"/>
      <c r="N398" s="6" t="n"/>
      <c r="O398" s="6" t="n"/>
      <c r="P398" s="7">
        <f>IF(A398="","",K398*L398)</f>
        <v/>
      </c>
      <c r="Q398" s="7">
        <f>IF(A398="","",IF(H398="Achat",(O398-L398)*K398,IF(H398="Vente",(L398-O398)*K398,0)))</f>
        <v/>
      </c>
      <c r="R398" s="7">
        <f>IF(A398="","",IFERROR(P398*VLOOKUP(F398,'Référentiels'!$A$2:$C$6,3,FALSE),0))</f>
        <v/>
      </c>
      <c r="S398" s="7">
        <f>IF(A398="","",Q398-R398)</f>
        <v/>
      </c>
      <c r="T398" s="7">
        <f>IF(A398="","",MAX(L398-M398,M398-L398)*K398)</f>
        <v/>
      </c>
      <c r="U398" s="8">
        <f>IF(A398="","",IFERROR(S398/T398,0))</f>
        <v/>
      </c>
      <c r="V398" s="9">
        <f>IF(A398="","",IF(S398&gt;0,"Gagnant",IF(S398&lt;0,"Perdant","Égalité")))</f>
        <v/>
      </c>
      <c r="W398" s="2" t="n"/>
      <c r="X398" s="4" t="n"/>
    </row>
    <row r="399">
      <c r="A399" s="2" t="n"/>
      <c r="B399" s="3" t="n"/>
      <c r="C399" s="3" t="n"/>
      <c r="D399" s="4" t="n"/>
      <c r="E399" s="4" t="n"/>
      <c r="F399" s="4" t="n"/>
      <c r="G399" s="4" t="n"/>
      <c r="H399" s="2" t="n"/>
      <c r="I399" s="4" t="n"/>
      <c r="J399" s="2" t="n"/>
      <c r="K399" s="5" t="n"/>
      <c r="L399" s="6" t="n"/>
      <c r="M399" s="6" t="n"/>
      <c r="N399" s="6" t="n"/>
      <c r="O399" s="6" t="n"/>
      <c r="P399" s="10">
        <f>IF(A399="","",K399*L399)</f>
        <v/>
      </c>
      <c r="Q399" s="10">
        <f>IF(A399="","",IF(H399="Achat",(O399-L399)*K399,IF(H399="Vente",(L399-O399)*K399,0)))</f>
        <v/>
      </c>
      <c r="R399" s="10">
        <f>IF(A399="","",IFERROR(P399*VLOOKUP(F399,'Référentiels'!$A$2:$C$6,3,FALSE),0))</f>
        <v/>
      </c>
      <c r="S399" s="10">
        <f>IF(A399="","",Q399-R399)</f>
        <v/>
      </c>
      <c r="T399" s="10">
        <f>IF(A399="","",MAX(L399-M399,M399-L399)*K399)</f>
        <v/>
      </c>
      <c r="U399" s="11">
        <f>IF(A399="","",IFERROR(S399/T399,0))</f>
        <v/>
      </c>
      <c r="V399" s="12">
        <f>IF(A399="","",IF(S399&gt;0,"Gagnant",IF(S399&lt;0,"Perdant","Égalité")))</f>
        <v/>
      </c>
      <c r="W399" s="2" t="n"/>
      <c r="X399" s="4" t="n"/>
    </row>
    <row r="400">
      <c r="A400" s="2" t="n"/>
      <c r="B400" s="3" t="n"/>
      <c r="C400" s="3" t="n"/>
      <c r="D400" s="4" t="n"/>
      <c r="E400" s="4" t="n"/>
      <c r="F400" s="4" t="n"/>
      <c r="G400" s="4" t="n"/>
      <c r="H400" s="2" t="n"/>
      <c r="I400" s="4" t="n"/>
      <c r="J400" s="2" t="n"/>
      <c r="K400" s="5" t="n"/>
      <c r="L400" s="6" t="n"/>
      <c r="M400" s="6" t="n"/>
      <c r="N400" s="6" t="n"/>
      <c r="O400" s="6" t="n"/>
      <c r="P400" s="7">
        <f>IF(A400="","",K400*L400)</f>
        <v/>
      </c>
      <c r="Q400" s="7">
        <f>IF(A400="","",IF(H400="Achat",(O400-L400)*K400,IF(H400="Vente",(L400-O400)*K400,0)))</f>
        <v/>
      </c>
      <c r="R400" s="7">
        <f>IF(A400="","",IFERROR(P400*VLOOKUP(F400,'Référentiels'!$A$2:$C$6,3,FALSE),0))</f>
        <v/>
      </c>
      <c r="S400" s="7">
        <f>IF(A400="","",Q400-R400)</f>
        <v/>
      </c>
      <c r="T400" s="7">
        <f>IF(A400="","",MAX(L400-M400,M400-L400)*K400)</f>
        <v/>
      </c>
      <c r="U400" s="8">
        <f>IF(A400="","",IFERROR(S400/T400,0))</f>
        <v/>
      </c>
      <c r="V400" s="9">
        <f>IF(A400="","",IF(S400&gt;0,"Gagnant",IF(S400&lt;0,"Perdant","Égalité")))</f>
        <v/>
      </c>
      <c r="W400" s="2" t="n"/>
      <c r="X400" s="4" t="n"/>
    </row>
    <row r="401">
      <c r="A401" s="2" t="n"/>
      <c r="B401" s="3" t="n"/>
      <c r="C401" s="3" t="n"/>
      <c r="D401" s="4" t="n"/>
      <c r="E401" s="4" t="n"/>
      <c r="F401" s="4" t="n"/>
      <c r="G401" s="4" t="n"/>
      <c r="H401" s="2" t="n"/>
      <c r="I401" s="4" t="n"/>
      <c r="J401" s="2" t="n"/>
      <c r="K401" s="5" t="n"/>
      <c r="L401" s="6" t="n"/>
      <c r="M401" s="6" t="n"/>
      <c r="N401" s="6" t="n"/>
      <c r="O401" s="6" t="n"/>
      <c r="P401" s="10">
        <f>IF(A401="","",K401*L401)</f>
        <v/>
      </c>
      <c r="Q401" s="10">
        <f>IF(A401="","",IF(H401="Achat",(O401-L401)*K401,IF(H401="Vente",(L401-O401)*K401,0)))</f>
        <v/>
      </c>
      <c r="R401" s="10">
        <f>IF(A401="","",IFERROR(P401*VLOOKUP(F401,'Référentiels'!$A$2:$C$6,3,FALSE),0))</f>
        <v/>
      </c>
      <c r="S401" s="10">
        <f>IF(A401="","",Q401-R401)</f>
        <v/>
      </c>
      <c r="T401" s="10">
        <f>IF(A401="","",MAX(L401-M401,M401-L401)*K401)</f>
        <v/>
      </c>
      <c r="U401" s="11">
        <f>IF(A401="","",IFERROR(S401/T401,0))</f>
        <v/>
      </c>
      <c r="V401" s="12">
        <f>IF(A401="","",IF(S401&gt;0,"Gagnant",IF(S401&lt;0,"Perdant","Égalité")))</f>
        <v/>
      </c>
      <c r="W401" s="2" t="n"/>
      <c r="X401" s="4" t="n"/>
    </row>
    <row r="402">
      <c r="A402" s="2" t="n"/>
      <c r="B402" s="3" t="n"/>
      <c r="C402" s="3" t="n"/>
      <c r="D402" s="4" t="n"/>
      <c r="E402" s="4" t="n"/>
      <c r="F402" s="4" t="n"/>
      <c r="G402" s="4" t="n"/>
      <c r="H402" s="2" t="n"/>
      <c r="I402" s="4" t="n"/>
      <c r="J402" s="2" t="n"/>
      <c r="K402" s="5" t="n"/>
      <c r="L402" s="6" t="n"/>
      <c r="M402" s="6" t="n"/>
      <c r="N402" s="6" t="n"/>
      <c r="O402" s="6" t="n"/>
      <c r="P402" s="7">
        <f>IF(A402="","",K402*L402)</f>
        <v/>
      </c>
      <c r="Q402" s="7">
        <f>IF(A402="","",IF(H402="Achat",(O402-L402)*K402,IF(H402="Vente",(L402-O402)*K402,0)))</f>
        <v/>
      </c>
      <c r="R402" s="7">
        <f>IF(A402="","",IFERROR(P402*VLOOKUP(F402,'Référentiels'!$A$2:$C$6,3,FALSE),0))</f>
        <v/>
      </c>
      <c r="S402" s="7">
        <f>IF(A402="","",Q402-R402)</f>
        <v/>
      </c>
      <c r="T402" s="7">
        <f>IF(A402="","",MAX(L402-M402,M402-L402)*K402)</f>
        <v/>
      </c>
      <c r="U402" s="8">
        <f>IF(A402="","",IFERROR(S402/T402,0))</f>
        <v/>
      </c>
      <c r="V402" s="9">
        <f>IF(A402="","",IF(S402&gt;0,"Gagnant",IF(S402&lt;0,"Perdant","Égalité")))</f>
        <v/>
      </c>
      <c r="W402" s="2" t="n"/>
      <c r="X402" s="4" t="n"/>
    </row>
    <row r="403">
      <c r="A403" s="2" t="n"/>
      <c r="B403" s="3" t="n"/>
      <c r="C403" s="3" t="n"/>
      <c r="D403" s="4" t="n"/>
      <c r="E403" s="4" t="n"/>
      <c r="F403" s="4" t="n"/>
      <c r="G403" s="4" t="n"/>
      <c r="H403" s="2" t="n"/>
      <c r="I403" s="4" t="n"/>
      <c r="J403" s="2" t="n"/>
      <c r="K403" s="5" t="n"/>
      <c r="L403" s="6" t="n"/>
      <c r="M403" s="6" t="n"/>
      <c r="N403" s="6" t="n"/>
      <c r="O403" s="6" t="n"/>
      <c r="P403" s="10">
        <f>IF(A403="","",K403*L403)</f>
        <v/>
      </c>
      <c r="Q403" s="10">
        <f>IF(A403="","",IF(H403="Achat",(O403-L403)*K403,IF(H403="Vente",(L403-O403)*K403,0)))</f>
        <v/>
      </c>
      <c r="R403" s="10">
        <f>IF(A403="","",IFERROR(P403*VLOOKUP(F403,'Référentiels'!$A$2:$C$6,3,FALSE),0))</f>
        <v/>
      </c>
      <c r="S403" s="10">
        <f>IF(A403="","",Q403-R403)</f>
        <v/>
      </c>
      <c r="T403" s="10">
        <f>IF(A403="","",MAX(L403-M403,M403-L403)*K403)</f>
        <v/>
      </c>
      <c r="U403" s="11">
        <f>IF(A403="","",IFERROR(S403/T403,0))</f>
        <v/>
      </c>
      <c r="V403" s="12">
        <f>IF(A403="","",IF(S403&gt;0,"Gagnant",IF(S403&lt;0,"Perdant","Égalité")))</f>
        <v/>
      </c>
      <c r="W403" s="2" t="n"/>
      <c r="X403" s="4" t="n"/>
    </row>
    <row r="404">
      <c r="A404" s="2" t="n"/>
      <c r="B404" s="3" t="n"/>
      <c r="C404" s="3" t="n"/>
      <c r="D404" s="4" t="n"/>
      <c r="E404" s="4" t="n"/>
      <c r="F404" s="4" t="n"/>
      <c r="G404" s="4" t="n"/>
      <c r="H404" s="2" t="n"/>
      <c r="I404" s="4" t="n"/>
      <c r="J404" s="2" t="n"/>
      <c r="K404" s="5" t="n"/>
      <c r="L404" s="6" t="n"/>
      <c r="M404" s="6" t="n"/>
      <c r="N404" s="6" t="n"/>
      <c r="O404" s="6" t="n"/>
      <c r="P404" s="7">
        <f>IF(A404="","",K404*L404)</f>
        <v/>
      </c>
      <c r="Q404" s="7">
        <f>IF(A404="","",IF(H404="Achat",(O404-L404)*K404,IF(H404="Vente",(L404-O404)*K404,0)))</f>
        <v/>
      </c>
      <c r="R404" s="7">
        <f>IF(A404="","",IFERROR(P404*VLOOKUP(F404,'Référentiels'!$A$2:$C$6,3,FALSE),0))</f>
        <v/>
      </c>
      <c r="S404" s="7">
        <f>IF(A404="","",Q404-R404)</f>
        <v/>
      </c>
      <c r="T404" s="7">
        <f>IF(A404="","",MAX(L404-M404,M404-L404)*K404)</f>
        <v/>
      </c>
      <c r="U404" s="8">
        <f>IF(A404="","",IFERROR(S404/T404,0))</f>
        <v/>
      </c>
      <c r="V404" s="9">
        <f>IF(A404="","",IF(S404&gt;0,"Gagnant",IF(S404&lt;0,"Perdant","Égalité")))</f>
        <v/>
      </c>
      <c r="W404" s="2" t="n"/>
      <c r="X404" s="4" t="n"/>
    </row>
    <row r="405">
      <c r="A405" s="2" t="n"/>
      <c r="B405" s="3" t="n"/>
      <c r="C405" s="3" t="n"/>
      <c r="D405" s="4" t="n"/>
      <c r="E405" s="4" t="n"/>
      <c r="F405" s="4" t="n"/>
      <c r="G405" s="4" t="n"/>
      <c r="H405" s="2" t="n"/>
      <c r="I405" s="4" t="n"/>
      <c r="J405" s="2" t="n"/>
      <c r="K405" s="5" t="n"/>
      <c r="L405" s="6" t="n"/>
      <c r="M405" s="6" t="n"/>
      <c r="N405" s="6" t="n"/>
      <c r="O405" s="6" t="n"/>
      <c r="P405" s="10">
        <f>IF(A405="","",K405*L405)</f>
        <v/>
      </c>
      <c r="Q405" s="10">
        <f>IF(A405="","",IF(H405="Achat",(O405-L405)*K405,IF(H405="Vente",(L405-O405)*K405,0)))</f>
        <v/>
      </c>
      <c r="R405" s="10">
        <f>IF(A405="","",IFERROR(P405*VLOOKUP(F405,'Référentiels'!$A$2:$C$6,3,FALSE),0))</f>
        <v/>
      </c>
      <c r="S405" s="10">
        <f>IF(A405="","",Q405-R405)</f>
        <v/>
      </c>
      <c r="T405" s="10">
        <f>IF(A405="","",MAX(L405-M405,M405-L405)*K405)</f>
        <v/>
      </c>
      <c r="U405" s="11">
        <f>IF(A405="","",IFERROR(S405/T405,0))</f>
        <v/>
      </c>
      <c r="V405" s="12">
        <f>IF(A405="","",IF(S405&gt;0,"Gagnant",IF(S405&lt;0,"Perdant","Égalité")))</f>
        <v/>
      </c>
      <c r="W405" s="2" t="n"/>
      <c r="X405" s="4" t="n"/>
    </row>
    <row r="406">
      <c r="A406" s="2" t="n"/>
      <c r="B406" s="3" t="n"/>
      <c r="C406" s="3" t="n"/>
      <c r="D406" s="4" t="n"/>
      <c r="E406" s="4" t="n"/>
      <c r="F406" s="4" t="n"/>
      <c r="G406" s="4" t="n"/>
      <c r="H406" s="2" t="n"/>
      <c r="I406" s="4" t="n"/>
      <c r="J406" s="2" t="n"/>
      <c r="K406" s="5" t="n"/>
      <c r="L406" s="6" t="n"/>
      <c r="M406" s="6" t="n"/>
      <c r="N406" s="6" t="n"/>
      <c r="O406" s="6" t="n"/>
      <c r="P406" s="7">
        <f>IF(A406="","",K406*L406)</f>
        <v/>
      </c>
      <c r="Q406" s="7">
        <f>IF(A406="","",IF(H406="Achat",(O406-L406)*K406,IF(H406="Vente",(L406-O406)*K406,0)))</f>
        <v/>
      </c>
      <c r="R406" s="7">
        <f>IF(A406="","",IFERROR(P406*VLOOKUP(F406,'Référentiels'!$A$2:$C$6,3,FALSE),0))</f>
        <v/>
      </c>
      <c r="S406" s="7">
        <f>IF(A406="","",Q406-R406)</f>
        <v/>
      </c>
      <c r="T406" s="7">
        <f>IF(A406="","",MAX(L406-M406,M406-L406)*K406)</f>
        <v/>
      </c>
      <c r="U406" s="8">
        <f>IF(A406="","",IFERROR(S406/T406,0))</f>
        <v/>
      </c>
      <c r="V406" s="9">
        <f>IF(A406="","",IF(S406&gt;0,"Gagnant",IF(S406&lt;0,"Perdant","Égalité")))</f>
        <v/>
      </c>
      <c r="W406" s="2" t="n"/>
      <c r="X406" s="4" t="n"/>
    </row>
    <row r="407">
      <c r="A407" s="2" t="n"/>
      <c r="B407" s="3" t="n"/>
      <c r="C407" s="3" t="n"/>
      <c r="D407" s="4" t="n"/>
      <c r="E407" s="4" t="n"/>
      <c r="F407" s="4" t="n"/>
      <c r="G407" s="4" t="n"/>
      <c r="H407" s="2" t="n"/>
      <c r="I407" s="4" t="n"/>
      <c r="J407" s="2" t="n"/>
      <c r="K407" s="5" t="n"/>
      <c r="L407" s="6" t="n"/>
      <c r="M407" s="6" t="n"/>
      <c r="N407" s="6" t="n"/>
      <c r="O407" s="6" t="n"/>
      <c r="P407" s="10">
        <f>IF(A407="","",K407*L407)</f>
        <v/>
      </c>
      <c r="Q407" s="10">
        <f>IF(A407="","",IF(H407="Achat",(O407-L407)*K407,IF(H407="Vente",(L407-O407)*K407,0)))</f>
        <v/>
      </c>
      <c r="R407" s="10">
        <f>IF(A407="","",IFERROR(P407*VLOOKUP(F407,'Référentiels'!$A$2:$C$6,3,FALSE),0))</f>
        <v/>
      </c>
      <c r="S407" s="10">
        <f>IF(A407="","",Q407-R407)</f>
        <v/>
      </c>
      <c r="T407" s="10">
        <f>IF(A407="","",MAX(L407-M407,M407-L407)*K407)</f>
        <v/>
      </c>
      <c r="U407" s="11">
        <f>IF(A407="","",IFERROR(S407/T407,0))</f>
        <v/>
      </c>
      <c r="V407" s="12">
        <f>IF(A407="","",IF(S407&gt;0,"Gagnant",IF(S407&lt;0,"Perdant","Égalité")))</f>
        <v/>
      </c>
      <c r="W407" s="2" t="n"/>
      <c r="X407" s="4" t="n"/>
    </row>
    <row r="408">
      <c r="A408" s="2" t="n"/>
      <c r="B408" s="3" t="n"/>
      <c r="C408" s="3" t="n"/>
      <c r="D408" s="4" t="n"/>
      <c r="E408" s="4" t="n"/>
      <c r="F408" s="4" t="n"/>
      <c r="G408" s="4" t="n"/>
      <c r="H408" s="2" t="n"/>
      <c r="I408" s="4" t="n"/>
      <c r="J408" s="2" t="n"/>
      <c r="K408" s="5" t="n"/>
      <c r="L408" s="6" t="n"/>
      <c r="M408" s="6" t="n"/>
      <c r="N408" s="6" t="n"/>
      <c r="O408" s="6" t="n"/>
      <c r="P408" s="7">
        <f>IF(A408="","",K408*L408)</f>
        <v/>
      </c>
      <c r="Q408" s="7">
        <f>IF(A408="","",IF(H408="Achat",(O408-L408)*K408,IF(H408="Vente",(L408-O408)*K408,0)))</f>
        <v/>
      </c>
      <c r="R408" s="7">
        <f>IF(A408="","",IFERROR(P408*VLOOKUP(F408,'Référentiels'!$A$2:$C$6,3,FALSE),0))</f>
        <v/>
      </c>
      <c r="S408" s="7">
        <f>IF(A408="","",Q408-R408)</f>
        <v/>
      </c>
      <c r="T408" s="7">
        <f>IF(A408="","",MAX(L408-M408,M408-L408)*K408)</f>
        <v/>
      </c>
      <c r="U408" s="8">
        <f>IF(A408="","",IFERROR(S408/T408,0))</f>
        <v/>
      </c>
      <c r="V408" s="9">
        <f>IF(A408="","",IF(S408&gt;0,"Gagnant",IF(S408&lt;0,"Perdant","Égalité")))</f>
        <v/>
      </c>
      <c r="W408" s="2" t="n"/>
      <c r="X408" s="4" t="n"/>
    </row>
    <row r="409">
      <c r="A409" s="2" t="n"/>
      <c r="B409" s="3" t="n"/>
      <c r="C409" s="3" t="n"/>
      <c r="D409" s="4" t="n"/>
      <c r="E409" s="4" t="n"/>
      <c r="F409" s="4" t="n"/>
      <c r="G409" s="4" t="n"/>
      <c r="H409" s="2" t="n"/>
      <c r="I409" s="4" t="n"/>
      <c r="J409" s="2" t="n"/>
      <c r="K409" s="5" t="n"/>
      <c r="L409" s="6" t="n"/>
      <c r="M409" s="6" t="n"/>
      <c r="N409" s="6" t="n"/>
      <c r="O409" s="6" t="n"/>
      <c r="P409" s="10">
        <f>IF(A409="","",K409*L409)</f>
        <v/>
      </c>
      <c r="Q409" s="10">
        <f>IF(A409="","",IF(H409="Achat",(O409-L409)*K409,IF(H409="Vente",(L409-O409)*K409,0)))</f>
        <v/>
      </c>
      <c r="R409" s="10">
        <f>IF(A409="","",IFERROR(P409*VLOOKUP(F409,'Référentiels'!$A$2:$C$6,3,FALSE),0))</f>
        <v/>
      </c>
      <c r="S409" s="10">
        <f>IF(A409="","",Q409-R409)</f>
        <v/>
      </c>
      <c r="T409" s="10">
        <f>IF(A409="","",MAX(L409-M409,M409-L409)*K409)</f>
        <v/>
      </c>
      <c r="U409" s="11">
        <f>IF(A409="","",IFERROR(S409/T409,0))</f>
        <v/>
      </c>
      <c r="V409" s="12">
        <f>IF(A409="","",IF(S409&gt;0,"Gagnant",IF(S409&lt;0,"Perdant","Égalité")))</f>
        <v/>
      </c>
      <c r="W409" s="2" t="n"/>
      <c r="X409" s="4" t="n"/>
    </row>
    <row r="410">
      <c r="A410" s="2" t="n"/>
      <c r="B410" s="3" t="n"/>
      <c r="C410" s="3" t="n"/>
      <c r="D410" s="4" t="n"/>
      <c r="E410" s="4" t="n"/>
      <c r="F410" s="4" t="n"/>
      <c r="G410" s="4" t="n"/>
      <c r="H410" s="2" t="n"/>
      <c r="I410" s="4" t="n"/>
      <c r="J410" s="2" t="n"/>
      <c r="K410" s="5" t="n"/>
      <c r="L410" s="6" t="n"/>
      <c r="M410" s="6" t="n"/>
      <c r="N410" s="6" t="n"/>
      <c r="O410" s="6" t="n"/>
      <c r="P410" s="7">
        <f>IF(A410="","",K410*L410)</f>
        <v/>
      </c>
      <c r="Q410" s="7">
        <f>IF(A410="","",IF(H410="Achat",(O410-L410)*K410,IF(H410="Vente",(L410-O410)*K410,0)))</f>
        <v/>
      </c>
      <c r="R410" s="7">
        <f>IF(A410="","",IFERROR(P410*VLOOKUP(F410,'Référentiels'!$A$2:$C$6,3,FALSE),0))</f>
        <v/>
      </c>
      <c r="S410" s="7">
        <f>IF(A410="","",Q410-R410)</f>
        <v/>
      </c>
      <c r="T410" s="7">
        <f>IF(A410="","",MAX(L410-M410,M410-L410)*K410)</f>
        <v/>
      </c>
      <c r="U410" s="8">
        <f>IF(A410="","",IFERROR(S410/T410,0))</f>
        <v/>
      </c>
      <c r="V410" s="9">
        <f>IF(A410="","",IF(S410&gt;0,"Gagnant",IF(S410&lt;0,"Perdant","Égalité")))</f>
        <v/>
      </c>
      <c r="W410" s="2" t="n"/>
      <c r="X410" s="4" t="n"/>
    </row>
    <row r="411">
      <c r="A411" s="2" t="n"/>
      <c r="B411" s="3" t="n"/>
      <c r="C411" s="3" t="n"/>
      <c r="D411" s="4" t="n"/>
      <c r="E411" s="4" t="n"/>
      <c r="F411" s="4" t="n"/>
      <c r="G411" s="4" t="n"/>
      <c r="H411" s="2" t="n"/>
      <c r="I411" s="4" t="n"/>
      <c r="J411" s="2" t="n"/>
      <c r="K411" s="5" t="n"/>
      <c r="L411" s="6" t="n"/>
      <c r="M411" s="6" t="n"/>
      <c r="N411" s="6" t="n"/>
      <c r="O411" s="6" t="n"/>
      <c r="P411" s="10">
        <f>IF(A411="","",K411*L411)</f>
        <v/>
      </c>
      <c r="Q411" s="10">
        <f>IF(A411="","",IF(H411="Achat",(O411-L411)*K411,IF(H411="Vente",(L411-O411)*K411,0)))</f>
        <v/>
      </c>
      <c r="R411" s="10">
        <f>IF(A411="","",IFERROR(P411*VLOOKUP(F411,'Référentiels'!$A$2:$C$6,3,FALSE),0))</f>
        <v/>
      </c>
      <c r="S411" s="10">
        <f>IF(A411="","",Q411-R411)</f>
        <v/>
      </c>
      <c r="T411" s="10">
        <f>IF(A411="","",MAX(L411-M411,M411-L411)*K411)</f>
        <v/>
      </c>
      <c r="U411" s="11">
        <f>IF(A411="","",IFERROR(S411/T411,0))</f>
        <v/>
      </c>
      <c r="V411" s="12">
        <f>IF(A411="","",IF(S411&gt;0,"Gagnant",IF(S411&lt;0,"Perdant","Égalité")))</f>
        <v/>
      </c>
      <c r="W411" s="2" t="n"/>
      <c r="X411" s="4" t="n"/>
    </row>
    <row r="412">
      <c r="A412" s="2" t="n"/>
      <c r="B412" s="3" t="n"/>
      <c r="C412" s="3" t="n"/>
      <c r="D412" s="4" t="n"/>
      <c r="E412" s="4" t="n"/>
      <c r="F412" s="4" t="n"/>
      <c r="G412" s="4" t="n"/>
      <c r="H412" s="2" t="n"/>
      <c r="I412" s="4" t="n"/>
      <c r="J412" s="2" t="n"/>
      <c r="K412" s="5" t="n"/>
      <c r="L412" s="6" t="n"/>
      <c r="M412" s="6" t="n"/>
      <c r="N412" s="6" t="n"/>
      <c r="O412" s="6" t="n"/>
      <c r="P412" s="7">
        <f>IF(A412="","",K412*L412)</f>
        <v/>
      </c>
      <c r="Q412" s="7">
        <f>IF(A412="","",IF(H412="Achat",(O412-L412)*K412,IF(H412="Vente",(L412-O412)*K412,0)))</f>
        <v/>
      </c>
      <c r="R412" s="7">
        <f>IF(A412="","",IFERROR(P412*VLOOKUP(F412,'Référentiels'!$A$2:$C$6,3,FALSE),0))</f>
        <v/>
      </c>
      <c r="S412" s="7">
        <f>IF(A412="","",Q412-R412)</f>
        <v/>
      </c>
      <c r="T412" s="7">
        <f>IF(A412="","",MAX(L412-M412,M412-L412)*K412)</f>
        <v/>
      </c>
      <c r="U412" s="8">
        <f>IF(A412="","",IFERROR(S412/T412,0))</f>
        <v/>
      </c>
      <c r="V412" s="9">
        <f>IF(A412="","",IF(S412&gt;0,"Gagnant",IF(S412&lt;0,"Perdant","Égalité")))</f>
        <v/>
      </c>
      <c r="W412" s="2" t="n"/>
      <c r="X412" s="4" t="n"/>
    </row>
    <row r="413">
      <c r="A413" s="2" t="n"/>
      <c r="B413" s="3" t="n"/>
      <c r="C413" s="3" t="n"/>
      <c r="D413" s="4" t="n"/>
      <c r="E413" s="4" t="n"/>
      <c r="F413" s="4" t="n"/>
      <c r="G413" s="4" t="n"/>
      <c r="H413" s="2" t="n"/>
      <c r="I413" s="4" t="n"/>
      <c r="J413" s="2" t="n"/>
      <c r="K413" s="5" t="n"/>
      <c r="L413" s="6" t="n"/>
      <c r="M413" s="6" t="n"/>
      <c r="N413" s="6" t="n"/>
      <c r="O413" s="6" t="n"/>
      <c r="P413" s="10">
        <f>IF(A413="","",K413*L413)</f>
        <v/>
      </c>
      <c r="Q413" s="10">
        <f>IF(A413="","",IF(H413="Achat",(O413-L413)*K413,IF(H413="Vente",(L413-O413)*K413,0)))</f>
        <v/>
      </c>
      <c r="R413" s="10">
        <f>IF(A413="","",IFERROR(P413*VLOOKUP(F413,'Référentiels'!$A$2:$C$6,3,FALSE),0))</f>
        <v/>
      </c>
      <c r="S413" s="10">
        <f>IF(A413="","",Q413-R413)</f>
        <v/>
      </c>
      <c r="T413" s="10">
        <f>IF(A413="","",MAX(L413-M413,M413-L413)*K413)</f>
        <v/>
      </c>
      <c r="U413" s="11">
        <f>IF(A413="","",IFERROR(S413/T413,0))</f>
        <v/>
      </c>
      <c r="V413" s="12">
        <f>IF(A413="","",IF(S413&gt;0,"Gagnant",IF(S413&lt;0,"Perdant","Égalité")))</f>
        <v/>
      </c>
      <c r="W413" s="2" t="n"/>
      <c r="X413" s="4" t="n"/>
    </row>
    <row r="414">
      <c r="A414" s="2" t="n"/>
      <c r="B414" s="3" t="n"/>
      <c r="C414" s="3" t="n"/>
      <c r="D414" s="4" t="n"/>
      <c r="E414" s="4" t="n"/>
      <c r="F414" s="4" t="n"/>
      <c r="G414" s="4" t="n"/>
      <c r="H414" s="2" t="n"/>
      <c r="I414" s="4" t="n"/>
      <c r="J414" s="2" t="n"/>
      <c r="K414" s="5" t="n"/>
      <c r="L414" s="6" t="n"/>
      <c r="M414" s="6" t="n"/>
      <c r="N414" s="6" t="n"/>
      <c r="O414" s="6" t="n"/>
      <c r="P414" s="7">
        <f>IF(A414="","",K414*L414)</f>
        <v/>
      </c>
      <c r="Q414" s="7">
        <f>IF(A414="","",IF(H414="Achat",(O414-L414)*K414,IF(H414="Vente",(L414-O414)*K414,0)))</f>
        <v/>
      </c>
      <c r="R414" s="7">
        <f>IF(A414="","",IFERROR(P414*VLOOKUP(F414,'Référentiels'!$A$2:$C$6,3,FALSE),0))</f>
        <v/>
      </c>
      <c r="S414" s="7">
        <f>IF(A414="","",Q414-R414)</f>
        <v/>
      </c>
      <c r="T414" s="7">
        <f>IF(A414="","",MAX(L414-M414,M414-L414)*K414)</f>
        <v/>
      </c>
      <c r="U414" s="8">
        <f>IF(A414="","",IFERROR(S414/T414,0))</f>
        <v/>
      </c>
      <c r="V414" s="9">
        <f>IF(A414="","",IF(S414&gt;0,"Gagnant",IF(S414&lt;0,"Perdant","Égalité")))</f>
        <v/>
      </c>
      <c r="W414" s="2" t="n"/>
      <c r="X414" s="4" t="n"/>
    </row>
    <row r="415">
      <c r="A415" s="2" t="n"/>
      <c r="B415" s="3" t="n"/>
      <c r="C415" s="3" t="n"/>
      <c r="D415" s="4" t="n"/>
      <c r="E415" s="4" t="n"/>
      <c r="F415" s="4" t="n"/>
      <c r="G415" s="4" t="n"/>
      <c r="H415" s="2" t="n"/>
      <c r="I415" s="4" t="n"/>
      <c r="J415" s="2" t="n"/>
      <c r="K415" s="5" t="n"/>
      <c r="L415" s="6" t="n"/>
      <c r="M415" s="6" t="n"/>
      <c r="N415" s="6" t="n"/>
      <c r="O415" s="6" t="n"/>
      <c r="P415" s="10">
        <f>IF(A415="","",K415*L415)</f>
        <v/>
      </c>
      <c r="Q415" s="10">
        <f>IF(A415="","",IF(H415="Achat",(O415-L415)*K415,IF(H415="Vente",(L415-O415)*K415,0)))</f>
        <v/>
      </c>
      <c r="R415" s="10">
        <f>IF(A415="","",IFERROR(P415*VLOOKUP(F415,'Référentiels'!$A$2:$C$6,3,FALSE),0))</f>
        <v/>
      </c>
      <c r="S415" s="10">
        <f>IF(A415="","",Q415-R415)</f>
        <v/>
      </c>
      <c r="T415" s="10">
        <f>IF(A415="","",MAX(L415-M415,M415-L415)*K415)</f>
        <v/>
      </c>
      <c r="U415" s="11">
        <f>IF(A415="","",IFERROR(S415/T415,0))</f>
        <v/>
      </c>
      <c r="V415" s="12">
        <f>IF(A415="","",IF(S415&gt;0,"Gagnant",IF(S415&lt;0,"Perdant","Égalité")))</f>
        <v/>
      </c>
      <c r="W415" s="2" t="n"/>
      <c r="X415" s="4" t="n"/>
    </row>
    <row r="416">
      <c r="A416" s="2" t="n"/>
      <c r="B416" s="3" t="n"/>
      <c r="C416" s="3" t="n"/>
      <c r="D416" s="4" t="n"/>
      <c r="E416" s="4" t="n"/>
      <c r="F416" s="4" t="n"/>
      <c r="G416" s="4" t="n"/>
      <c r="H416" s="2" t="n"/>
      <c r="I416" s="4" t="n"/>
      <c r="J416" s="2" t="n"/>
      <c r="K416" s="5" t="n"/>
      <c r="L416" s="6" t="n"/>
      <c r="M416" s="6" t="n"/>
      <c r="N416" s="6" t="n"/>
      <c r="O416" s="6" t="n"/>
      <c r="P416" s="7">
        <f>IF(A416="","",K416*L416)</f>
        <v/>
      </c>
      <c r="Q416" s="7">
        <f>IF(A416="","",IF(H416="Achat",(O416-L416)*K416,IF(H416="Vente",(L416-O416)*K416,0)))</f>
        <v/>
      </c>
      <c r="R416" s="7">
        <f>IF(A416="","",IFERROR(P416*VLOOKUP(F416,'Référentiels'!$A$2:$C$6,3,FALSE),0))</f>
        <v/>
      </c>
      <c r="S416" s="7">
        <f>IF(A416="","",Q416-R416)</f>
        <v/>
      </c>
      <c r="T416" s="7">
        <f>IF(A416="","",MAX(L416-M416,M416-L416)*K416)</f>
        <v/>
      </c>
      <c r="U416" s="8">
        <f>IF(A416="","",IFERROR(S416/T416,0))</f>
        <v/>
      </c>
      <c r="V416" s="9">
        <f>IF(A416="","",IF(S416&gt;0,"Gagnant",IF(S416&lt;0,"Perdant","Égalité")))</f>
        <v/>
      </c>
      <c r="W416" s="2" t="n"/>
      <c r="X416" s="4" t="n"/>
    </row>
    <row r="417">
      <c r="A417" s="2" t="n"/>
      <c r="B417" s="3" t="n"/>
      <c r="C417" s="3" t="n"/>
      <c r="D417" s="4" t="n"/>
      <c r="E417" s="4" t="n"/>
      <c r="F417" s="4" t="n"/>
      <c r="G417" s="4" t="n"/>
      <c r="H417" s="2" t="n"/>
      <c r="I417" s="4" t="n"/>
      <c r="J417" s="2" t="n"/>
      <c r="K417" s="5" t="n"/>
      <c r="L417" s="6" t="n"/>
      <c r="M417" s="6" t="n"/>
      <c r="N417" s="6" t="n"/>
      <c r="O417" s="6" t="n"/>
      <c r="P417" s="10">
        <f>IF(A417="","",K417*L417)</f>
        <v/>
      </c>
      <c r="Q417" s="10">
        <f>IF(A417="","",IF(H417="Achat",(O417-L417)*K417,IF(H417="Vente",(L417-O417)*K417,0)))</f>
        <v/>
      </c>
      <c r="R417" s="10">
        <f>IF(A417="","",IFERROR(P417*VLOOKUP(F417,'Référentiels'!$A$2:$C$6,3,FALSE),0))</f>
        <v/>
      </c>
      <c r="S417" s="10">
        <f>IF(A417="","",Q417-R417)</f>
        <v/>
      </c>
      <c r="T417" s="10">
        <f>IF(A417="","",MAX(L417-M417,M417-L417)*K417)</f>
        <v/>
      </c>
      <c r="U417" s="11">
        <f>IF(A417="","",IFERROR(S417/T417,0))</f>
        <v/>
      </c>
      <c r="V417" s="12">
        <f>IF(A417="","",IF(S417&gt;0,"Gagnant",IF(S417&lt;0,"Perdant","Égalité")))</f>
        <v/>
      </c>
      <c r="W417" s="2" t="n"/>
      <c r="X417" s="4" t="n"/>
    </row>
    <row r="418">
      <c r="A418" s="2" t="n"/>
      <c r="B418" s="3" t="n"/>
      <c r="C418" s="3" t="n"/>
      <c r="D418" s="4" t="n"/>
      <c r="E418" s="4" t="n"/>
      <c r="F418" s="4" t="n"/>
      <c r="G418" s="4" t="n"/>
      <c r="H418" s="2" t="n"/>
      <c r="I418" s="4" t="n"/>
      <c r="J418" s="2" t="n"/>
      <c r="K418" s="5" t="n"/>
      <c r="L418" s="6" t="n"/>
      <c r="M418" s="6" t="n"/>
      <c r="N418" s="6" t="n"/>
      <c r="O418" s="6" t="n"/>
      <c r="P418" s="7">
        <f>IF(A418="","",K418*L418)</f>
        <v/>
      </c>
      <c r="Q418" s="7">
        <f>IF(A418="","",IF(H418="Achat",(O418-L418)*K418,IF(H418="Vente",(L418-O418)*K418,0)))</f>
        <v/>
      </c>
      <c r="R418" s="7">
        <f>IF(A418="","",IFERROR(P418*VLOOKUP(F418,'Référentiels'!$A$2:$C$6,3,FALSE),0))</f>
        <v/>
      </c>
      <c r="S418" s="7">
        <f>IF(A418="","",Q418-R418)</f>
        <v/>
      </c>
      <c r="T418" s="7">
        <f>IF(A418="","",MAX(L418-M418,M418-L418)*K418)</f>
        <v/>
      </c>
      <c r="U418" s="8">
        <f>IF(A418="","",IFERROR(S418/T418,0))</f>
        <v/>
      </c>
      <c r="V418" s="9">
        <f>IF(A418="","",IF(S418&gt;0,"Gagnant",IF(S418&lt;0,"Perdant","Égalité")))</f>
        <v/>
      </c>
      <c r="W418" s="2" t="n"/>
      <c r="X418" s="4" t="n"/>
    </row>
    <row r="419">
      <c r="A419" s="2" t="n"/>
      <c r="B419" s="3" t="n"/>
      <c r="C419" s="3" t="n"/>
      <c r="D419" s="4" t="n"/>
      <c r="E419" s="4" t="n"/>
      <c r="F419" s="4" t="n"/>
      <c r="G419" s="4" t="n"/>
      <c r="H419" s="2" t="n"/>
      <c r="I419" s="4" t="n"/>
      <c r="J419" s="2" t="n"/>
      <c r="K419" s="5" t="n"/>
      <c r="L419" s="6" t="n"/>
      <c r="M419" s="6" t="n"/>
      <c r="N419" s="6" t="n"/>
      <c r="O419" s="6" t="n"/>
      <c r="P419" s="10">
        <f>IF(A419="","",K419*L419)</f>
        <v/>
      </c>
      <c r="Q419" s="10">
        <f>IF(A419="","",IF(H419="Achat",(O419-L419)*K419,IF(H419="Vente",(L419-O419)*K419,0)))</f>
        <v/>
      </c>
      <c r="R419" s="10">
        <f>IF(A419="","",IFERROR(P419*VLOOKUP(F419,'Référentiels'!$A$2:$C$6,3,FALSE),0))</f>
        <v/>
      </c>
      <c r="S419" s="10">
        <f>IF(A419="","",Q419-R419)</f>
        <v/>
      </c>
      <c r="T419" s="10">
        <f>IF(A419="","",MAX(L419-M419,M419-L419)*K419)</f>
        <v/>
      </c>
      <c r="U419" s="11">
        <f>IF(A419="","",IFERROR(S419/T419,0))</f>
        <v/>
      </c>
      <c r="V419" s="12">
        <f>IF(A419="","",IF(S419&gt;0,"Gagnant",IF(S419&lt;0,"Perdant","Égalité")))</f>
        <v/>
      </c>
      <c r="W419" s="2" t="n"/>
      <c r="X419" s="4" t="n"/>
    </row>
    <row r="420">
      <c r="A420" s="2" t="n"/>
      <c r="B420" s="3" t="n"/>
      <c r="C420" s="3" t="n"/>
      <c r="D420" s="4" t="n"/>
      <c r="E420" s="4" t="n"/>
      <c r="F420" s="4" t="n"/>
      <c r="G420" s="4" t="n"/>
      <c r="H420" s="2" t="n"/>
      <c r="I420" s="4" t="n"/>
      <c r="J420" s="2" t="n"/>
      <c r="K420" s="5" t="n"/>
      <c r="L420" s="6" t="n"/>
      <c r="M420" s="6" t="n"/>
      <c r="N420" s="6" t="n"/>
      <c r="O420" s="6" t="n"/>
      <c r="P420" s="7">
        <f>IF(A420="","",K420*L420)</f>
        <v/>
      </c>
      <c r="Q420" s="7">
        <f>IF(A420="","",IF(H420="Achat",(O420-L420)*K420,IF(H420="Vente",(L420-O420)*K420,0)))</f>
        <v/>
      </c>
      <c r="R420" s="7">
        <f>IF(A420="","",IFERROR(P420*VLOOKUP(F420,'Référentiels'!$A$2:$C$6,3,FALSE),0))</f>
        <v/>
      </c>
      <c r="S420" s="7">
        <f>IF(A420="","",Q420-R420)</f>
        <v/>
      </c>
      <c r="T420" s="7">
        <f>IF(A420="","",MAX(L420-M420,M420-L420)*K420)</f>
        <v/>
      </c>
      <c r="U420" s="8">
        <f>IF(A420="","",IFERROR(S420/T420,0))</f>
        <v/>
      </c>
      <c r="V420" s="9">
        <f>IF(A420="","",IF(S420&gt;0,"Gagnant",IF(S420&lt;0,"Perdant","Égalité")))</f>
        <v/>
      </c>
      <c r="W420" s="2" t="n"/>
      <c r="X420" s="4" t="n"/>
    </row>
    <row r="421">
      <c r="A421" s="2" t="n"/>
      <c r="B421" s="3" t="n"/>
      <c r="C421" s="3" t="n"/>
      <c r="D421" s="4" t="n"/>
      <c r="E421" s="4" t="n"/>
      <c r="F421" s="4" t="n"/>
      <c r="G421" s="4" t="n"/>
      <c r="H421" s="2" t="n"/>
      <c r="I421" s="4" t="n"/>
      <c r="J421" s="2" t="n"/>
      <c r="K421" s="5" t="n"/>
      <c r="L421" s="6" t="n"/>
      <c r="M421" s="6" t="n"/>
      <c r="N421" s="6" t="n"/>
      <c r="O421" s="6" t="n"/>
      <c r="P421" s="10">
        <f>IF(A421="","",K421*L421)</f>
        <v/>
      </c>
      <c r="Q421" s="10">
        <f>IF(A421="","",IF(H421="Achat",(O421-L421)*K421,IF(H421="Vente",(L421-O421)*K421,0)))</f>
        <v/>
      </c>
      <c r="R421" s="10">
        <f>IF(A421="","",IFERROR(P421*VLOOKUP(F421,'Référentiels'!$A$2:$C$6,3,FALSE),0))</f>
        <v/>
      </c>
      <c r="S421" s="10">
        <f>IF(A421="","",Q421-R421)</f>
        <v/>
      </c>
      <c r="T421" s="10">
        <f>IF(A421="","",MAX(L421-M421,M421-L421)*K421)</f>
        <v/>
      </c>
      <c r="U421" s="11">
        <f>IF(A421="","",IFERROR(S421/T421,0))</f>
        <v/>
      </c>
      <c r="V421" s="12">
        <f>IF(A421="","",IF(S421&gt;0,"Gagnant",IF(S421&lt;0,"Perdant","Égalité")))</f>
        <v/>
      </c>
      <c r="W421" s="2" t="n"/>
      <c r="X421" s="4" t="n"/>
    </row>
    <row r="422">
      <c r="A422" s="2" t="n"/>
      <c r="B422" s="3" t="n"/>
      <c r="C422" s="3" t="n"/>
      <c r="D422" s="4" t="n"/>
      <c r="E422" s="4" t="n"/>
      <c r="F422" s="4" t="n"/>
      <c r="G422" s="4" t="n"/>
      <c r="H422" s="2" t="n"/>
      <c r="I422" s="4" t="n"/>
      <c r="J422" s="2" t="n"/>
      <c r="K422" s="5" t="n"/>
      <c r="L422" s="6" t="n"/>
      <c r="M422" s="6" t="n"/>
      <c r="N422" s="6" t="n"/>
      <c r="O422" s="6" t="n"/>
      <c r="P422" s="7">
        <f>IF(A422="","",K422*L422)</f>
        <v/>
      </c>
      <c r="Q422" s="7">
        <f>IF(A422="","",IF(H422="Achat",(O422-L422)*K422,IF(H422="Vente",(L422-O422)*K422,0)))</f>
        <v/>
      </c>
      <c r="R422" s="7">
        <f>IF(A422="","",IFERROR(P422*VLOOKUP(F422,'Référentiels'!$A$2:$C$6,3,FALSE),0))</f>
        <v/>
      </c>
      <c r="S422" s="7">
        <f>IF(A422="","",Q422-R422)</f>
        <v/>
      </c>
      <c r="T422" s="7">
        <f>IF(A422="","",MAX(L422-M422,M422-L422)*K422)</f>
        <v/>
      </c>
      <c r="U422" s="8">
        <f>IF(A422="","",IFERROR(S422/T422,0))</f>
        <v/>
      </c>
      <c r="V422" s="9">
        <f>IF(A422="","",IF(S422&gt;0,"Gagnant",IF(S422&lt;0,"Perdant","Égalité")))</f>
        <v/>
      </c>
      <c r="W422" s="2" t="n"/>
      <c r="X422" s="4" t="n"/>
    </row>
    <row r="423">
      <c r="A423" s="2" t="n"/>
      <c r="B423" s="3" t="n"/>
      <c r="C423" s="3" t="n"/>
      <c r="D423" s="4" t="n"/>
      <c r="E423" s="4" t="n"/>
      <c r="F423" s="4" t="n"/>
      <c r="G423" s="4" t="n"/>
      <c r="H423" s="2" t="n"/>
      <c r="I423" s="4" t="n"/>
      <c r="J423" s="2" t="n"/>
      <c r="K423" s="5" t="n"/>
      <c r="L423" s="6" t="n"/>
      <c r="M423" s="6" t="n"/>
      <c r="N423" s="6" t="n"/>
      <c r="O423" s="6" t="n"/>
      <c r="P423" s="10">
        <f>IF(A423="","",K423*L423)</f>
        <v/>
      </c>
      <c r="Q423" s="10">
        <f>IF(A423="","",IF(H423="Achat",(O423-L423)*K423,IF(H423="Vente",(L423-O423)*K423,0)))</f>
        <v/>
      </c>
      <c r="R423" s="10">
        <f>IF(A423="","",IFERROR(P423*VLOOKUP(F423,'Référentiels'!$A$2:$C$6,3,FALSE),0))</f>
        <v/>
      </c>
      <c r="S423" s="10">
        <f>IF(A423="","",Q423-R423)</f>
        <v/>
      </c>
      <c r="T423" s="10">
        <f>IF(A423="","",MAX(L423-M423,M423-L423)*K423)</f>
        <v/>
      </c>
      <c r="U423" s="11">
        <f>IF(A423="","",IFERROR(S423/T423,0))</f>
        <v/>
      </c>
      <c r="V423" s="12">
        <f>IF(A423="","",IF(S423&gt;0,"Gagnant",IF(S423&lt;0,"Perdant","Égalité")))</f>
        <v/>
      </c>
      <c r="W423" s="2" t="n"/>
      <c r="X423" s="4" t="n"/>
    </row>
    <row r="424">
      <c r="A424" s="2" t="n"/>
      <c r="B424" s="3" t="n"/>
      <c r="C424" s="3" t="n"/>
      <c r="D424" s="4" t="n"/>
      <c r="E424" s="4" t="n"/>
      <c r="F424" s="4" t="n"/>
      <c r="G424" s="4" t="n"/>
      <c r="H424" s="2" t="n"/>
      <c r="I424" s="4" t="n"/>
      <c r="J424" s="2" t="n"/>
      <c r="K424" s="5" t="n"/>
      <c r="L424" s="6" t="n"/>
      <c r="M424" s="6" t="n"/>
      <c r="N424" s="6" t="n"/>
      <c r="O424" s="6" t="n"/>
      <c r="P424" s="7">
        <f>IF(A424="","",K424*L424)</f>
        <v/>
      </c>
      <c r="Q424" s="7">
        <f>IF(A424="","",IF(H424="Achat",(O424-L424)*K424,IF(H424="Vente",(L424-O424)*K424,0)))</f>
        <v/>
      </c>
      <c r="R424" s="7">
        <f>IF(A424="","",IFERROR(P424*VLOOKUP(F424,'Référentiels'!$A$2:$C$6,3,FALSE),0))</f>
        <v/>
      </c>
      <c r="S424" s="7">
        <f>IF(A424="","",Q424-R424)</f>
        <v/>
      </c>
      <c r="T424" s="7">
        <f>IF(A424="","",MAX(L424-M424,M424-L424)*K424)</f>
        <v/>
      </c>
      <c r="U424" s="8">
        <f>IF(A424="","",IFERROR(S424/T424,0))</f>
        <v/>
      </c>
      <c r="V424" s="9">
        <f>IF(A424="","",IF(S424&gt;0,"Gagnant",IF(S424&lt;0,"Perdant","Égalité")))</f>
        <v/>
      </c>
      <c r="W424" s="2" t="n"/>
      <c r="X424" s="4" t="n"/>
    </row>
    <row r="425">
      <c r="A425" s="2" t="n"/>
      <c r="B425" s="3" t="n"/>
      <c r="C425" s="3" t="n"/>
      <c r="D425" s="4" t="n"/>
      <c r="E425" s="4" t="n"/>
      <c r="F425" s="4" t="n"/>
      <c r="G425" s="4" t="n"/>
      <c r="H425" s="2" t="n"/>
      <c r="I425" s="4" t="n"/>
      <c r="J425" s="2" t="n"/>
      <c r="K425" s="5" t="n"/>
      <c r="L425" s="6" t="n"/>
      <c r="M425" s="6" t="n"/>
      <c r="N425" s="6" t="n"/>
      <c r="O425" s="6" t="n"/>
      <c r="P425" s="10">
        <f>IF(A425="","",K425*L425)</f>
        <v/>
      </c>
      <c r="Q425" s="10">
        <f>IF(A425="","",IF(H425="Achat",(O425-L425)*K425,IF(H425="Vente",(L425-O425)*K425,0)))</f>
        <v/>
      </c>
      <c r="R425" s="10">
        <f>IF(A425="","",IFERROR(P425*VLOOKUP(F425,'Référentiels'!$A$2:$C$6,3,FALSE),0))</f>
        <v/>
      </c>
      <c r="S425" s="10">
        <f>IF(A425="","",Q425-R425)</f>
        <v/>
      </c>
      <c r="T425" s="10">
        <f>IF(A425="","",MAX(L425-M425,M425-L425)*K425)</f>
        <v/>
      </c>
      <c r="U425" s="11">
        <f>IF(A425="","",IFERROR(S425/T425,0))</f>
        <v/>
      </c>
      <c r="V425" s="12">
        <f>IF(A425="","",IF(S425&gt;0,"Gagnant",IF(S425&lt;0,"Perdant","Égalité")))</f>
        <v/>
      </c>
      <c r="W425" s="2" t="n"/>
      <c r="X425" s="4" t="n"/>
    </row>
    <row r="426">
      <c r="A426" s="2" t="n"/>
      <c r="B426" s="3" t="n"/>
      <c r="C426" s="3" t="n"/>
      <c r="D426" s="4" t="n"/>
      <c r="E426" s="4" t="n"/>
      <c r="F426" s="4" t="n"/>
      <c r="G426" s="4" t="n"/>
      <c r="H426" s="2" t="n"/>
      <c r="I426" s="4" t="n"/>
      <c r="J426" s="2" t="n"/>
      <c r="K426" s="5" t="n"/>
      <c r="L426" s="6" t="n"/>
      <c r="M426" s="6" t="n"/>
      <c r="N426" s="6" t="n"/>
      <c r="O426" s="6" t="n"/>
      <c r="P426" s="7">
        <f>IF(A426="","",K426*L426)</f>
        <v/>
      </c>
      <c r="Q426" s="7">
        <f>IF(A426="","",IF(H426="Achat",(O426-L426)*K426,IF(H426="Vente",(L426-O426)*K426,0)))</f>
        <v/>
      </c>
      <c r="R426" s="7">
        <f>IF(A426="","",IFERROR(P426*VLOOKUP(F426,'Référentiels'!$A$2:$C$6,3,FALSE),0))</f>
        <v/>
      </c>
      <c r="S426" s="7">
        <f>IF(A426="","",Q426-R426)</f>
        <v/>
      </c>
      <c r="T426" s="7">
        <f>IF(A426="","",MAX(L426-M426,M426-L426)*K426)</f>
        <v/>
      </c>
      <c r="U426" s="8">
        <f>IF(A426="","",IFERROR(S426/T426,0))</f>
        <v/>
      </c>
      <c r="V426" s="9">
        <f>IF(A426="","",IF(S426&gt;0,"Gagnant",IF(S426&lt;0,"Perdant","Égalité")))</f>
        <v/>
      </c>
      <c r="W426" s="2" t="n"/>
      <c r="X426" s="4" t="n"/>
    </row>
    <row r="427">
      <c r="A427" s="2" t="n"/>
      <c r="B427" s="3" t="n"/>
      <c r="C427" s="3" t="n"/>
      <c r="D427" s="4" t="n"/>
      <c r="E427" s="4" t="n"/>
      <c r="F427" s="4" t="n"/>
      <c r="G427" s="4" t="n"/>
      <c r="H427" s="2" t="n"/>
      <c r="I427" s="4" t="n"/>
      <c r="J427" s="2" t="n"/>
      <c r="K427" s="5" t="n"/>
      <c r="L427" s="6" t="n"/>
      <c r="M427" s="6" t="n"/>
      <c r="N427" s="6" t="n"/>
      <c r="O427" s="6" t="n"/>
      <c r="P427" s="10">
        <f>IF(A427="","",K427*L427)</f>
        <v/>
      </c>
      <c r="Q427" s="10">
        <f>IF(A427="","",IF(H427="Achat",(O427-L427)*K427,IF(H427="Vente",(L427-O427)*K427,0)))</f>
        <v/>
      </c>
      <c r="R427" s="10">
        <f>IF(A427="","",IFERROR(P427*VLOOKUP(F427,'Référentiels'!$A$2:$C$6,3,FALSE),0))</f>
        <v/>
      </c>
      <c r="S427" s="10">
        <f>IF(A427="","",Q427-R427)</f>
        <v/>
      </c>
      <c r="T427" s="10">
        <f>IF(A427="","",MAX(L427-M427,M427-L427)*K427)</f>
        <v/>
      </c>
      <c r="U427" s="11">
        <f>IF(A427="","",IFERROR(S427/T427,0))</f>
        <v/>
      </c>
      <c r="V427" s="12">
        <f>IF(A427="","",IF(S427&gt;0,"Gagnant",IF(S427&lt;0,"Perdant","Égalité")))</f>
        <v/>
      </c>
      <c r="W427" s="2" t="n"/>
      <c r="X427" s="4" t="n"/>
    </row>
    <row r="428">
      <c r="A428" s="2" t="n"/>
      <c r="B428" s="3" t="n"/>
      <c r="C428" s="3" t="n"/>
      <c r="D428" s="4" t="n"/>
      <c r="E428" s="4" t="n"/>
      <c r="F428" s="4" t="n"/>
      <c r="G428" s="4" t="n"/>
      <c r="H428" s="2" t="n"/>
      <c r="I428" s="4" t="n"/>
      <c r="J428" s="2" t="n"/>
      <c r="K428" s="5" t="n"/>
      <c r="L428" s="6" t="n"/>
      <c r="M428" s="6" t="n"/>
      <c r="N428" s="6" t="n"/>
      <c r="O428" s="6" t="n"/>
      <c r="P428" s="7">
        <f>IF(A428="","",K428*L428)</f>
        <v/>
      </c>
      <c r="Q428" s="7">
        <f>IF(A428="","",IF(H428="Achat",(O428-L428)*K428,IF(H428="Vente",(L428-O428)*K428,0)))</f>
        <v/>
      </c>
      <c r="R428" s="7">
        <f>IF(A428="","",IFERROR(P428*VLOOKUP(F428,'Référentiels'!$A$2:$C$6,3,FALSE),0))</f>
        <v/>
      </c>
      <c r="S428" s="7">
        <f>IF(A428="","",Q428-R428)</f>
        <v/>
      </c>
      <c r="T428" s="7">
        <f>IF(A428="","",MAX(L428-M428,M428-L428)*K428)</f>
        <v/>
      </c>
      <c r="U428" s="8">
        <f>IF(A428="","",IFERROR(S428/T428,0))</f>
        <v/>
      </c>
      <c r="V428" s="9">
        <f>IF(A428="","",IF(S428&gt;0,"Gagnant",IF(S428&lt;0,"Perdant","Égalité")))</f>
        <v/>
      </c>
      <c r="W428" s="2" t="n"/>
      <c r="X428" s="4" t="n"/>
    </row>
    <row r="429">
      <c r="A429" s="2" t="n"/>
      <c r="B429" s="3" t="n"/>
      <c r="C429" s="3" t="n"/>
      <c r="D429" s="4" t="n"/>
      <c r="E429" s="4" t="n"/>
      <c r="F429" s="4" t="n"/>
      <c r="G429" s="4" t="n"/>
      <c r="H429" s="2" t="n"/>
      <c r="I429" s="4" t="n"/>
      <c r="J429" s="2" t="n"/>
      <c r="K429" s="5" t="n"/>
      <c r="L429" s="6" t="n"/>
      <c r="M429" s="6" t="n"/>
      <c r="N429" s="6" t="n"/>
      <c r="O429" s="6" t="n"/>
      <c r="P429" s="10">
        <f>IF(A429="","",K429*L429)</f>
        <v/>
      </c>
      <c r="Q429" s="10">
        <f>IF(A429="","",IF(H429="Achat",(O429-L429)*K429,IF(H429="Vente",(L429-O429)*K429,0)))</f>
        <v/>
      </c>
      <c r="R429" s="10">
        <f>IF(A429="","",IFERROR(P429*VLOOKUP(F429,'Référentiels'!$A$2:$C$6,3,FALSE),0))</f>
        <v/>
      </c>
      <c r="S429" s="10">
        <f>IF(A429="","",Q429-R429)</f>
        <v/>
      </c>
      <c r="T429" s="10">
        <f>IF(A429="","",MAX(L429-M429,M429-L429)*K429)</f>
        <v/>
      </c>
      <c r="U429" s="11">
        <f>IF(A429="","",IFERROR(S429/T429,0))</f>
        <v/>
      </c>
      <c r="V429" s="12">
        <f>IF(A429="","",IF(S429&gt;0,"Gagnant",IF(S429&lt;0,"Perdant","Égalité")))</f>
        <v/>
      </c>
      <c r="W429" s="2" t="n"/>
      <c r="X429" s="4" t="n"/>
    </row>
    <row r="430">
      <c r="A430" s="2" t="n"/>
      <c r="B430" s="3" t="n"/>
      <c r="C430" s="3" t="n"/>
      <c r="D430" s="4" t="n"/>
      <c r="E430" s="4" t="n"/>
      <c r="F430" s="4" t="n"/>
      <c r="G430" s="4" t="n"/>
      <c r="H430" s="2" t="n"/>
      <c r="I430" s="4" t="n"/>
      <c r="J430" s="2" t="n"/>
      <c r="K430" s="5" t="n"/>
      <c r="L430" s="6" t="n"/>
      <c r="M430" s="6" t="n"/>
      <c r="N430" s="6" t="n"/>
      <c r="O430" s="6" t="n"/>
      <c r="P430" s="7">
        <f>IF(A430="","",K430*L430)</f>
        <v/>
      </c>
      <c r="Q430" s="7">
        <f>IF(A430="","",IF(H430="Achat",(O430-L430)*K430,IF(H430="Vente",(L430-O430)*K430,0)))</f>
        <v/>
      </c>
      <c r="R430" s="7">
        <f>IF(A430="","",IFERROR(P430*VLOOKUP(F430,'Référentiels'!$A$2:$C$6,3,FALSE),0))</f>
        <v/>
      </c>
      <c r="S430" s="7">
        <f>IF(A430="","",Q430-R430)</f>
        <v/>
      </c>
      <c r="T430" s="7">
        <f>IF(A430="","",MAX(L430-M430,M430-L430)*K430)</f>
        <v/>
      </c>
      <c r="U430" s="8">
        <f>IF(A430="","",IFERROR(S430/T430,0))</f>
        <v/>
      </c>
      <c r="V430" s="9">
        <f>IF(A430="","",IF(S430&gt;0,"Gagnant",IF(S430&lt;0,"Perdant","Égalité")))</f>
        <v/>
      </c>
      <c r="W430" s="2" t="n"/>
      <c r="X430" s="4" t="n"/>
    </row>
    <row r="431">
      <c r="A431" s="2" t="n"/>
      <c r="B431" s="3" t="n"/>
      <c r="C431" s="3" t="n"/>
      <c r="D431" s="4" t="n"/>
      <c r="E431" s="4" t="n"/>
      <c r="F431" s="4" t="n"/>
      <c r="G431" s="4" t="n"/>
      <c r="H431" s="2" t="n"/>
      <c r="I431" s="4" t="n"/>
      <c r="J431" s="2" t="n"/>
      <c r="K431" s="5" t="n"/>
      <c r="L431" s="6" t="n"/>
      <c r="M431" s="6" t="n"/>
      <c r="N431" s="6" t="n"/>
      <c r="O431" s="6" t="n"/>
      <c r="P431" s="10">
        <f>IF(A431="","",K431*L431)</f>
        <v/>
      </c>
      <c r="Q431" s="10">
        <f>IF(A431="","",IF(H431="Achat",(O431-L431)*K431,IF(H431="Vente",(L431-O431)*K431,0)))</f>
        <v/>
      </c>
      <c r="R431" s="10">
        <f>IF(A431="","",IFERROR(P431*VLOOKUP(F431,'Référentiels'!$A$2:$C$6,3,FALSE),0))</f>
        <v/>
      </c>
      <c r="S431" s="10">
        <f>IF(A431="","",Q431-R431)</f>
        <v/>
      </c>
      <c r="T431" s="10">
        <f>IF(A431="","",MAX(L431-M431,M431-L431)*K431)</f>
        <v/>
      </c>
      <c r="U431" s="11">
        <f>IF(A431="","",IFERROR(S431/T431,0))</f>
        <v/>
      </c>
      <c r="V431" s="12">
        <f>IF(A431="","",IF(S431&gt;0,"Gagnant",IF(S431&lt;0,"Perdant","Égalité")))</f>
        <v/>
      </c>
      <c r="W431" s="2" t="n"/>
      <c r="X431" s="4" t="n"/>
    </row>
    <row r="432">
      <c r="A432" s="2" t="n"/>
      <c r="B432" s="3" t="n"/>
      <c r="C432" s="3" t="n"/>
      <c r="D432" s="4" t="n"/>
      <c r="E432" s="4" t="n"/>
      <c r="F432" s="4" t="n"/>
      <c r="G432" s="4" t="n"/>
      <c r="H432" s="2" t="n"/>
      <c r="I432" s="4" t="n"/>
      <c r="J432" s="2" t="n"/>
      <c r="K432" s="5" t="n"/>
      <c r="L432" s="6" t="n"/>
      <c r="M432" s="6" t="n"/>
      <c r="N432" s="6" t="n"/>
      <c r="O432" s="6" t="n"/>
      <c r="P432" s="7">
        <f>IF(A432="","",K432*L432)</f>
        <v/>
      </c>
      <c r="Q432" s="7">
        <f>IF(A432="","",IF(H432="Achat",(O432-L432)*K432,IF(H432="Vente",(L432-O432)*K432,0)))</f>
        <v/>
      </c>
      <c r="R432" s="7">
        <f>IF(A432="","",IFERROR(P432*VLOOKUP(F432,'Référentiels'!$A$2:$C$6,3,FALSE),0))</f>
        <v/>
      </c>
      <c r="S432" s="7">
        <f>IF(A432="","",Q432-R432)</f>
        <v/>
      </c>
      <c r="T432" s="7">
        <f>IF(A432="","",MAX(L432-M432,M432-L432)*K432)</f>
        <v/>
      </c>
      <c r="U432" s="8">
        <f>IF(A432="","",IFERROR(S432/T432,0))</f>
        <v/>
      </c>
      <c r="V432" s="9">
        <f>IF(A432="","",IF(S432&gt;0,"Gagnant",IF(S432&lt;0,"Perdant","Égalité")))</f>
        <v/>
      </c>
      <c r="W432" s="2" t="n"/>
      <c r="X432" s="4" t="n"/>
    </row>
    <row r="433">
      <c r="A433" s="2" t="n"/>
      <c r="B433" s="3" t="n"/>
      <c r="C433" s="3" t="n"/>
      <c r="D433" s="4" t="n"/>
      <c r="E433" s="4" t="n"/>
      <c r="F433" s="4" t="n"/>
      <c r="G433" s="4" t="n"/>
      <c r="H433" s="2" t="n"/>
      <c r="I433" s="4" t="n"/>
      <c r="J433" s="2" t="n"/>
      <c r="K433" s="5" t="n"/>
      <c r="L433" s="6" t="n"/>
      <c r="M433" s="6" t="n"/>
      <c r="N433" s="6" t="n"/>
      <c r="O433" s="6" t="n"/>
      <c r="P433" s="10">
        <f>IF(A433="","",K433*L433)</f>
        <v/>
      </c>
      <c r="Q433" s="10">
        <f>IF(A433="","",IF(H433="Achat",(O433-L433)*K433,IF(H433="Vente",(L433-O433)*K433,0)))</f>
        <v/>
      </c>
      <c r="R433" s="10">
        <f>IF(A433="","",IFERROR(P433*VLOOKUP(F433,'Référentiels'!$A$2:$C$6,3,FALSE),0))</f>
        <v/>
      </c>
      <c r="S433" s="10">
        <f>IF(A433="","",Q433-R433)</f>
        <v/>
      </c>
      <c r="T433" s="10">
        <f>IF(A433="","",MAX(L433-M433,M433-L433)*K433)</f>
        <v/>
      </c>
      <c r="U433" s="11">
        <f>IF(A433="","",IFERROR(S433/T433,0))</f>
        <v/>
      </c>
      <c r="V433" s="12">
        <f>IF(A433="","",IF(S433&gt;0,"Gagnant",IF(S433&lt;0,"Perdant","Égalité")))</f>
        <v/>
      </c>
      <c r="W433" s="2" t="n"/>
      <c r="X433" s="4" t="n"/>
    </row>
    <row r="434">
      <c r="A434" s="2" t="n"/>
      <c r="B434" s="3" t="n"/>
      <c r="C434" s="3" t="n"/>
      <c r="D434" s="4" t="n"/>
      <c r="E434" s="4" t="n"/>
      <c r="F434" s="4" t="n"/>
      <c r="G434" s="4" t="n"/>
      <c r="H434" s="2" t="n"/>
      <c r="I434" s="4" t="n"/>
      <c r="J434" s="2" t="n"/>
      <c r="K434" s="5" t="n"/>
      <c r="L434" s="6" t="n"/>
      <c r="M434" s="6" t="n"/>
      <c r="N434" s="6" t="n"/>
      <c r="O434" s="6" t="n"/>
      <c r="P434" s="7">
        <f>IF(A434="","",K434*L434)</f>
        <v/>
      </c>
      <c r="Q434" s="7">
        <f>IF(A434="","",IF(H434="Achat",(O434-L434)*K434,IF(H434="Vente",(L434-O434)*K434,0)))</f>
        <v/>
      </c>
      <c r="R434" s="7">
        <f>IF(A434="","",IFERROR(P434*VLOOKUP(F434,'Référentiels'!$A$2:$C$6,3,FALSE),0))</f>
        <v/>
      </c>
      <c r="S434" s="7">
        <f>IF(A434="","",Q434-R434)</f>
        <v/>
      </c>
      <c r="T434" s="7">
        <f>IF(A434="","",MAX(L434-M434,M434-L434)*K434)</f>
        <v/>
      </c>
      <c r="U434" s="8">
        <f>IF(A434="","",IFERROR(S434/T434,0))</f>
        <v/>
      </c>
      <c r="V434" s="9">
        <f>IF(A434="","",IF(S434&gt;0,"Gagnant",IF(S434&lt;0,"Perdant","Égalité")))</f>
        <v/>
      </c>
      <c r="W434" s="2" t="n"/>
      <c r="X434" s="4" t="n"/>
    </row>
    <row r="435">
      <c r="A435" s="2" t="n"/>
      <c r="B435" s="3" t="n"/>
      <c r="C435" s="3" t="n"/>
      <c r="D435" s="4" t="n"/>
      <c r="E435" s="4" t="n"/>
      <c r="F435" s="4" t="n"/>
      <c r="G435" s="4" t="n"/>
      <c r="H435" s="2" t="n"/>
      <c r="I435" s="4" t="n"/>
      <c r="J435" s="2" t="n"/>
      <c r="K435" s="5" t="n"/>
      <c r="L435" s="6" t="n"/>
      <c r="M435" s="6" t="n"/>
      <c r="N435" s="6" t="n"/>
      <c r="O435" s="6" t="n"/>
      <c r="P435" s="10">
        <f>IF(A435="","",K435*L435)</f>
        <v/>
      </c>
      <c r="Q435" s="10">
        <f>IF(A435="","",IF(H435="Achat",(O435-L435)*K435,IF(H435="Vente",(L435-O435)*K435,0)))</f>
        <v/>
      </c>
      <c r="R435" s="10">
        <f>IF(A435="","",IFERROR(P435*VLOOKUP(F435,'Référentiels'!$A$2:$C$6,3,FALSE),0))</f>
        <v/>
      </c>
      <c r="S435" s="10">
        <f>IF(A435="","",Q435-R435)</f>
        <v/>
      </c>
      <c r="T435" s="10">
        <f>IF(A435="","",MAX(L435-M435,M435-L435)*K435)</f>
        <v/>
      </c>
      <c r="U435" s="11">
        <f>IF(A435="","",IFERROR(S435/T435,0))</f>
        <v/>
      </c>
      <c r="V435" s="12">
        <f>IF(A435="","",IF(S435&gt;0,"Gagnant",IF(S435&lt;0,"Perdant","Égalité")))</f>
        <v/>
      </c>
      <c r="W435" s="2" t="n"/>
      <c r="X435" s="4" t="n"/>
    </row>
    <row r="436">
      <c r="A436" s="2" t="n"/>
      <c r="B436" s="3" t="n"/>
      <c r="C436" s="3" t="n"/>
      <c r="D436" s="4" t="n"/>
      <c r="E436" s="4" t="n"/>
      <c r="F436" s="4" t="n"/>
      <c r="G436" s="4" t="n"/>
      <c r="H436" s="2" t="n"/>
      <c r="I436" s="4" t="n"/>
      <c r="J436" s="2" t="n"/>
      <c r="K436" s="5" t="n"/>
      <c r="L436" s="6" t="n"/>
      <c r="M436" s="6" t="n"/>
      <c r="N436" s="6" t="n"/>
      <c r="O436" s="6" t="n"/>
      <c r="P436" s="7">
        <f>IF(A436="","",K436*L436)</f>
        <v/>
      </c>
      <c r="Q436" s="7">
        <f>IF(A436="","",IF(H436="Achat",(O436-L436)*K436,IF(H436="Vente",(L436-O436)*K436,0)))</f>
        <v/>
      </c>
      <c r="R436" s="7">
        <f>IF(A436="","",IFERROR(P436*VLOOKUP(F436,'Référentiels'!$A$2:$C$6,3,FALSE),0))</f>
        <v/>
      </c>
      <c r="S436" s="7">
        <f>IF(A436="","",Q436-R436)</f>
        <v/>
      </c>
      <c r="T436" s="7">
        <f>IF(A436="","",MAX(L436-M436,M436-L436)*K436)</f>
        <v/>
      </c>
      <c r="U436" s="8">
        <f>IF(A436="","",IFERROR(S436/T436,0))</f>
        <v/>
      </c>
      <c r="V436" s="9">
        <f>IF(A436="","",IF(S436&gt;0,"Gagnant",IF(S436&lt;0,"Perdant","Égalité")))</f>
        <v/>
      </c>
      <c r="W436" s="2" t="n"/>
      <c r="X436" s="4" t="n"/>
    </row>
    <row r="437">
      <c r="A437" s="2" t="n"/>
      <c r="B437" s="3" t="n"/>
      <c r="C437" s="3" t="n"/>
      <c r="D437" s="4" t="n"/>
      <c r="E437" s="4" t="n"/>
      <c r="F437" s="4" t="n"/>
      <c r="G437" s="4" t="n"/>
      <c r="H437" s="2" t="n"/>
      <c r="I437" s="4" t="n"/>
      <c r="J437" s="2" t="n"/>
      <c r="K437" s="5" t="n"/>
      <c r="L437" s="6" t="n"/>
      <c r="M437" s="6" t="n"/>
      <c r="N437" s="6" t="n"/>
      <c r="O437" s="6" t="n"/>
      <c r="P437" s="10">
        <f>IF(A437="","",K437*L437)</f>
        <v/>
      </c>
      <c r="Q437" s="10">
        <f>IF(A437="","",IF(H437="Achat",(O437-L437)*K437,IF(H437="Vente",(L437-O437)*K437,0)))</f>
        <v/>
      </c>
      <c r="R437" s="10">
        <f>IF(A437="","",IFERROR(P437*VLOOKUP(F437,'Référentiels'!$A$2:$C$6,3,FALSE),0))</f>
        <v/>
      </c>
      <c r="S437" s="10">
        <f>IF(A437="","",Q437-R437)</f>
        <v/>
      </c>
      <c r="T437" s="10">
        <f>IF(A437="","",MAX(L437-M437,M437-L437)*K437)</f>
        <v/>
      </c>
      <c r="U437" s="11">
        <f>IF(A437="","",IFERROR(S437/T437,0))</f>
        <v/>
      </c>
      <c r="V437" s="12">
        <f>IF(A437="","",IF(S437&gt;0,"Gagnant",IF(S437&lt;0,"Perdant","Égalité")))</f>
        <v/>
      </c>
      <c r="W437" s="2" t="n"/>
      <c r="X437" s="4" t="n"/>
    </row>
    <row r="438">
      <c r="A438" s="2" t="n"/>
      <c r="B438" s="3" t="n"/>
      <c r="C438" s="3" t="n"/>
      <c r="D438" s="4" t="n"/>
      <c r="E438" s="4" t="n"/>
      <c r="F438" s="4" t="n"/>
      <c r="G438" s="4" t="n"/>
      <c r="H438" s="2" t="n"/>
      <c r="I438" s="4" t="n"/>
      <c r="J438" s="2" t="n"/>
      <c r="K438" s="5" t="n"/>
      <c r="L438" s="6" t="n"/>
      <c r="M438" s="6" t="n"/>
      <c r="N438" s="6" t="n"/>
      <c r="O438" s="6" t="n"/>
      <c r="P438" s="7">
        <f>IF(A438="","",K438*L438)</f>
        <v/>
      </c>
      <c r="Q438" s="7">
        <f>IF(A438="","",IF(H438="Achat",(O438-L438)*K438,IF(H438="Vente",(L438-O438)*K438,0)))</f>
        <v/>
      </c>
      <c r="R438" s="7">
        <f>IF(A438="","",IFERROR(P438*VLOOKUP(F438,'Référentiels'!$A$2:$C$6,3,FALSE),0))</f>
        <v/>
      </c>
      <c r="S438" s="7">
        <f>IF(A438="","",Q438-R438)</f>
        <v/>
      </c>
      <c r="T438" s="7">
        <f>IF(A438="","",MAX(L438-M438,M438-L438)*K438)</f>
        <v/>
      </c>
      <c r="U438" s="8">
        <f>IF(A438="","",IFERROR(S438/T438,0))</f>
        <v/>
      </c>
      <c r="V438" s="9">
        <f>IF(A438="","",IF(S438&gt;0,"Gagnant",IF(S438&lt;0,"Perdant","Égalité")))</f>
        <v/>
      </c>
      <c r="W438" s="2" t="n"/>
      <c r="X438" s="4" t="n"/>
    </row>
    <row r="439">
      <c r="A439" s="2" t="n"/>
      <c r="B439" s="3" t="n"/>
      <c r="C439" s="3" t="n"/>
      <c r="D439" s="4" t="n"/>
      <c r="E439" s="4" t="n"/>
      <c r="F439" s="4" t="n"/>
      <c r="G439" s="4" t="n"/>
      <c r="H439" s="2" t="n"/>
      <c r="I439" s="4" t="n"/>
      <c r="J439" s="2" t="n"/>
      <c r="K439" s="5" t="n"/>
      <c r="L439" s="6" t="n"/>
      <c r="M439" s="6" t="n"/>
      <c r="N439" s="6" t="n"/>
      <c r="O439" s="6" t="n"/>
      <c r="P439" s="10">
        <f>IF(A439="","",K439*L439)</f>
        <v/>
      </c>
      <c r="Q439" s="10">
        <f>IF(A439="","",IF(H439="Achat",(O439-L439)*K439,IF(H439="Vente",(L439-O439)*K439,0)))</f>
        <v/>
      </c>
      <c r="R439" s="10">
        <f>IF(A439="","",IFERROR(P439*VLOOKUP(F439,'Référentiels'!$A$2:$C$6,3,FALSE),0))</f>
        <v/>
      </c>
      <c r="S439" s="10">
        <f>IF(A439="","",Q439-R439)</f>
        <v/>
      </c>
      <c r="T439" s="10">
        <f>IF(A439="","",MAX(L439-M439,M439-L439)*K439)</f>
        <v/>
      </c>
      <c r="U439" s="11">
        <f>IF(A439="","",IFERROR(S439/T439,0))</f>
        <v/>
      </c>
      <c r="V439" s="12">
        <f>IF(A439="","",IF(S439&gt;0,"Gagnant",IF(S439&lt;0,"Perdant","Égalité")))</f>
        <v/>
      </c>
      <c r="W439" s="2" t="n"/>
      <c r="X439" s="4" t="n"/>
    </row>
    <row r="440">
      <c r="A440" s="2" t="n"/>
      <c r="B440" s="3" t="n"/>
      <c r="C440" s="3" t="n"/>
      <c r="D440" s="4" t="n"/>
      <c r="E440" s="4" t="n"/>
      <c r="F440" s="4" t="n"/>
      <c r="G440" s="4" t="n"/>
      <c r="H440" s="2" t="n"/>
      <c r="I440" s="4" t="n"/>
      <c r="J440" s="2" t="n"/>
      <c r="K440" s="5" t="n"/>
      <c r="L440" s="6" t="n"/>
      <c r="M440" s="6" t="n"/>
      <c r="N440" s="6" t="n"/>
      <c r="O440" s="6" t="n"/>
      <c r="P440" s="7">
        <f>IF(A440="","",K440*L440)</f>
        <v/>
      </c>
      <c r="Q440" s="7">
        <f>IF(A440="","",IF(H440="Achat",(O440-L440)*K440,IF(H440="Vente",(L440-O440)*K440,0)))</f>
        <v/>
      </c>
      <c r="R440" s="7">
        <f>IF(A440="","",IFERROR(P440*VLOOKUP(F440,'Référentiels'!$A$2:$C$6,3,FALSE),0))</f>
        <v/>
      </c>
      <c r="S440" s="7">
        <f>IF(A440="","",Q440-R440)</f>
        <v/>
      </c>
      <c r="T440" s="7">
        <f>IF(A440="","",MAX(L440-M440,M440-L440)*K440)</f>
        <v/>
      </c>
      <c r="U440" s="8">
        <f>IF(A440="","",IFERROR(S440/T440,0))</f>
        <v/>
      </c>
      <c r="V440" s="9">
        <f>IF(A440="","",IF(S440&gt;0,"Gagnant",IF(S440&lt;0,"Perdant","Égalité")))</f>
        <v/>
      </c>
      <c r="W440" s="2" t="n"/>
      <c r="X440" s="4" t="n"/>
    </row>
    <row r="441">
      <c r="A441" s="2" t="n"/>
      <c r="B441" s="3" t="n"/>
      <c r="C441" s="3" t="n"/>
      <c r="D441" s="4" t="n"/>
      <c r="E441" s="4" t="n"/>
      <c r="F441" s="4" t="n"/>
      <c r="G441" s="4" t="n"/>
      <c r="H441" s="2" t="n"/>
      <c r="I441" s="4" t="n"/>
      <c r="J441" s="2" t="n"/>
      <c r="K441" s="5" t="n"/>
      <c r="L441" s="6" t="n"/>
      <c r="M441" s="6" t="n"/>
      <c r="N441" s="6" t="n"/>
      <c r="O441" s="6" t="n"/>
      <c r="P441" s="10">
        <f>IF(A441="","",K441*L441)</f>
        <v/>
      </c>
      <c r="Q441" s="10">
        <f>IF(A441="","",IF(H441="Achat",(O441-L441)*K441,IF(H441="Vente",(L441-O441)*K441,0)))</f>
        <v/>
      </c>
      <c r="R441" s="10">
        <f>IF(A441="","",IFERROR(P441*VLOOKUP(F441,'Référentiels'!$A$2:$C$6,3,FALSE),0))</f>
        <v/>
      </c>
      <c r="S441" s="10">
        <f>IF(A441="","",Q441-R441)</f>
        <v/>
      </c>
      <c r="T441" s="10">
        <f>IF(A441="","",MAX(L441-M441,M441-L441)*K441)</f>
        <v/>
      </c>
      <c r="U441" s="11">
        <f>IF(A441="","",IFERROR(S441/T441,0))</f>
        <v/>
      </c>
      <c r="V441" s="12">
        <f>IF(A441="","",IF(S441&gt;0,"Gagnant",IF(S441&lt;0,"Perdant","Égalité")))</f>
        <v/>
      </c>
      <c r="W441" s="2" t="n"/>
      <c r="X441" s="4" t="n"/>
    </row>
    <row r="442">
      <c r="A442" s="2" t="n"/>
      <c r="B442" s="3" t="n"/>
      <c r="C442" s="3" t="n"/>
      <c r="D442" s="4" t="n"/>
      <c r="E442" s="4" t="n"/>
      <c r="F442" s="4" t="n"/>
      <c r="G442" s="4" t="n"/>
      <c r="H442" s="2" t="n"/>
      <c r="I442" s="4" t="n"/>
      <c r="J442" s="2" t="n"/>
      <c r="K442" s="5" t="n"/>
      <c r="L442" s="6" t="n"/>
      <c r="M442" s="6" t="n"/>
      <c r="N442" s="6" t="n"/>
      <c r="O442" s="6" t="n"/>
      <c r="P442" s="7">
        <f>IF(A442="","",K442*L442)</f>
        <v/>
      </c>
      <c r="Q442" s="7">
        <f>IF(A442="","",IF(H442="Achat",(O442-L442)*K442,IF(H442="Vente",(L442-O442)*K442,0)))</f>
        <v/>
      </c>
      <c r="R442" s="7">
        <f>IF(A442="","",IFERROR(P442*VLOOKUP(F442,'Référentiels'!$A$2:$C$6,3,FALSE),0))</f>
        <v/>
      </c>
      <c r="S442" s="7">
        <f>IF(A442="","",Q442-R442)</f>
        <v/>
      </c>
      <c r="T442" s="7">
        <f>IF(A442="","",MAX(L442-M442,M442-L442)*K442)</f>
        <v/>
      </c>
      <c r="U442" s="8">
        <f>IF(A442="","",IFERROR(S442/T442,0))</f>
        <v/>
      </c>
      <c r="V442" s="9">
        <f>IF(A442="","",IF(S442&gt;0,"Gagnant",IF(S442&lt;0,"Perdant","Égalité")))</f>
        <v/>
      </c>
      <c r="W442" s="2" t="n"/>
      <c r="X442" s="4" t="n"/>
    </row>
    <row r="443">
      <c r="A443" s="2" t="n"/>
      <c r="B443" s="3" t="n"/>
      <c r="C443" s="3" t="n"/>
      <c r="D443" s="4" t="n"/>
      <c r="E443" s="4" t="n"/>
      <c r="F443" s="4" t="n"/>
      <c r="G443" s="4" t="n"/>
      <c r="H443" s="2" t="n"/>
      <c r="I443" s="4" t="n"/>
      <c r="J443" s="2" t="n"/>
      <c r="K443" s="5" t="n"/>
      <c r="L443" s="6" t="n"/>
      <c r="M443" s="6" t="n"/>
      <c r="N443" s="6" t="n"/>
      <c r="O443" s="6" t="n"/>
      <c r="P443" s="10">
        <f>IF(A443="","",K443*L443)</f>
        <v/>
      </c>
      <c r="Q443" s="10">
        <f>IF(A443="","",IF(H443="Achat",(O443-L443)*K443,IF(H443="Vente",(L443-O443)*K443,0)))</f>
        <v/>
      </c>
      <c r="R443" s="10">
        <f>IF(A443="","",IFERROR(P443*VLOOKUP(F443,'Référentiels'!$A$2:$C$6,3,FALSE),0))</f>
        <v/>
      </c>
      <c r="S443" s="10">
        <f>IF(A443="","",Q443-R443)</f>
        <v/>
      </c>
      <c r="T443" s="10">
        <f>IF(A443="","",MAX(L443-M443,M443-L443)*K443)</f>
        <v/>
      </c>
      <c r="U443" s="11">
        <f>IF(A443="","",IFERROR(S443/T443,0))</f>
        <v/>
      </c>
      <c r="V443" s="12">
        <f>IF(A443="","",IF(S443&gt;0,"Gagnant",IF(S443&lt;0,"Perdant","Égalité")))</f>
        <v/>
      </c>
      <c r="W443" s="2" t="n"/>
      <c r="X443" s="4" t="n"/>
    </row>
    <row r="444">
      <c r="A444" s="2" t="n"/>
      <c r="B444" s="3" t="n"/>
      <c r="C444" s="3" t="n"/>
      <c r="D444" s="4" t="n"/>
      <c r="E444" s="4" t="n"/>
      <c r="F444" s="4" t="n"/>
      <c r="G444" s="4" t="n"/>
      <c r="H444" s="2" t="n"/>
      <c r="I444" s="4" t="n"/>
      <c r="J444" s="2" t="n"/>
      <c r="K444" s="5" t="n"/>
      <c r="L444" s="6" t="n"/>
      <c r="M444" s="6" t="n"/>
      <c r="N444" s="6" t="n"/>
      <c r="O444" s="6" t="n"/>
      <c r="P444" s="7">
        <f>IF(A444="","",K444*L444)</f>
        <v/>
      </c>
      <c r="Q444" s="7">
        <f>IF(A444="","",IF(H444="Achat",(O444-L444)*K444,IF(H444="Vente",(L444-O444)*K444,0)))</f>
        <v/>
      </c>
      <c r="R444" s="7">
        <f>IF(A444="","",IFERROR(P444*VLOOKUP(F444,'Référentiels'!$A$2:$C$6,3,FALSE),0))</f>
        <v/>
      </c>
      <c r="S444" s="7">
        <f>IF(A444="","",Q444-R444)</f>
        <v/>
      </c>
      <c r="T444" s="7">
        <f>IF(A444="","",MAX(L444-M444,M444-L444)*K444)</f>
        <v/>
      </c>
      <c r="U444" s="8">
        <f>IF(A444="","",IFERROR(S444/T444,0))</f>
        <v/>
      </c>
      <c r="V444" s="9">
        <f>IF(A444="","",IF(S444&gt;0,"Gagnant",IF(S444&lt;0,"Perdant","Égalité")))</f>
        <v/>
      </c>
      <c r="W444" s="2" t="n"/>
      <c r="X444" s="4" t="n"/>
    </row>
    <row r="445">
      <c r="A445" s="2" t="n"/>
      <c r="B445" s="3" t="n"/>
      <c r="C445" s="3" t="n"/>
      <c r="D445" s="4" t="n"/>
      <c r="E445" s="4" t="n"/>
      <c r="F445" s="4" t="n"/>
      <c r="G445" s="4" t="n"/>
      <c r="H445" s="2" t="n"/>
      <c r="I445" s="4" t="n"/>
      <c r="J445" s="2" t="n"/>
      <c r="K445" s="5" t="n"/>
      <c r="L445" s="6" t="n"/>
      <c r="M445" s="6" t="n"/>
      <c r="N445" s="6" t="n"/>
      <c r="O445" s="6" t="n"/>
      <c r="P445" s="10">
        <f>IF(A445="","",K445*L445)</f>
        <v/>
      </c>
      <c r="Q445" s="10">
        <f>IF(A445="","",IF(H445="Achat",(O445-L445)*K445,IF(H445="Vente",(L445-O445)*K445,0)))</f>
        <v/>
      </c>
      <c r="R445" s="10">
        <f>IF(A445="","",IFERROR(P445*VLOOKUP(F445,'Référentiels'!$A$2:$C$6,3,FALSE),0))</f>
        <v/>
      </c>
      <c r="S445" s="10">
        <f>IF(A445="","",Q445-R445)</f>
        <v/>
      </c>
      <c r="T445" s="10">
        <f>IF(A445="","",MAX(L445-M445,M445-L445)*K445)</f>
        <v/>
      </c>
      <c r="U445" s="11">
        <f>IF(A445="","",IFERROR(S445/T445,0))</f>
        <v/>
      </c>
      <c r="V445" s="12">
        <f>IF(A445="","",IF(S445&gt;0,"Gagnant",IF(S445&lt;0,"Perdant","Égalité")))</f>
        <v/>
      </c>
      <c r="W445" s="2" t="n"/>
      <c r="X445" s="4" t="n"/>
    </row>
    <row r="446">
      <c r="A446" s="2" t="n"/>
      <c r="B446" s="3" t="n"/>
      <c r="C446" s="3" t="n"/>
      <c r="D446" s="4" t="n"/>
      <c r="E446" s="4" t="n"/>
      <c r="F446" s="4" t="n"/>
      <c r="G446" s="4" t="n"/>
      <c r="H446" s="2" t="n"/>
      <c r="I446" s="4" t="n"/>
      <c r="J446" s="2" t="n"/>
      <c r="K446" s="5" t="n"/>
      <c r="L446" s="6" t="n"/>
      <c r="M446" s="6" t="n"/>
      <c r="N446" s="6" t="n"/>
      <c r="O446" s="6" t="n"/>
      <c r="P446" s="7">
        <f>IF(A446="","",K446*L446)</f>
        <v/>
      </c>
      <c r="Q446" s="7">
        <f>IF(A446="","",IF(H446="Achat",(O446-L446)*K446,IF(H446="Vente",(L446-O446)*K446,0)))</f>
        <v/>
      </c>
      <c r="R446" s="7">
        <f>IF(A446="","",IFERROR(P446*VLOOKUP(F446,'Référentiels'!$A$2:$C$6,3,FALSE),0))</f>
        <v/>
      </c>
      <c r="S446" s="7">
        <f>IF(A446="","",Q446-R446)</f>
        <v/>
      </c>
      <c r="T446" s="7">
        <f>IF(A446="","",MAX(L446-M446,M446-L446)*K446)</f>
        <v/>
      </c>
      <c r="U446" s="8">
        <f>IF(A446="","",IFERROR(S446/T446,0))</f>
        <v/>
      </c>
      <c r="V446" s="9">
        <f>IF(A446="","",IF(S446&gt;0,"Gagnant",IF(S446&lt;0,"Perdant","Égalité")))</f>
        <v/>
      </c>
      <c r="W446" s="2" t="n"/>
      <c r="X446" s="4" t="n"/>
    </row>
    <row r="447">
      <c r="A447" s="2" t="n"/>
      <c r="B447" s="3" t="n"/>
      <c r="C447" s="3" t="n"/>
      <c r="D447" s="4" t="n"/>
      <c r="E447" s="4" t="n"/>
      <c r="F447" s="4" t="n"/>
      <c r="G447" s="4" t="n"/>
      <c r="H447" s="2" t="n"/>
      <c r="I447" s="4" t="n"/>
      <c r="J447" s="2" t="n"/>
      <c r="K447" s="5" t="n"/>
      <c r="L447" s="6" t="n"/>
      <c r="M447" s="6" t="n"/>
      <c r="N447" s="6" t="n"/>
      <c r="O447" s="6" t="n"/>
      <c r="P447" s="10">
        <f>IF(A447="","",K447*L447)</f>
        <v/>
      </c>
      <c r="Q447" s="10">
        <f>IF(A447="","",IF(H447="Achat",(O447-L447)*K447,IF(H447="Vente",(L447-O447)*K447,0)))</f>
        <v/>
      </c>
      <c r="R447" s="10">
        <f>IF(A447="","",IFERROR(P447*VLOOKUP(F447,'Référentiels'!$A$2:$C$6,3,FALSE),0))</f>
        <v/>
      </c>
      <c r="S447" s="10">
        <f>IF(A447="","",Q447-R447)</f>
        <v/>
      </c>
      <c r="T447" s="10">
        <f>IF(A447="","",MAX(L447-M447,M447-L447)*K447)</f>
        <v/>
      </c>
      <c r="U447" s="11">
        <f>IF(A447="","",IFERROR(S447/T447,0))</f>
        <v/>
      </c>
      <c r="V447" s="12">
        <f>IF(A447="","",IF(S447&gt;0,"Gagnant",IF(S447&lt;0,"Perdant","Égalité")))</f>
        <v/>
      </c>
      <c r="W447" s="2" t="n"/>
      <c r="X447" s="4" t="n"/>
    </row>
    <row r="448">
      <c r="A448" s="2" t="n"/>
      <c r="B448" s="3" t="n"/>
      <c r="C448" s="3" t="n"/>
      <c r="D448" s="4" t="n"/>
      <c r="E448" s="4" t="n"/>
      <c r="F448" s="4" t="n"/>
      <c r="G448" s="4" t="n"/>
      <c r="H448" s="2" t="n"/>
      <c r="I448" s="4" t="n"/>
      <c r="J448" s="2" t="n"/>
      <c r="K448" s="5" t="n"/>
      <c r="L448" s="6" t="n"/>
      <c r="M448" s="6" t="n"/>
      <c r="N448" s="6" t="n"/>
      <c r="O448" s="6" t="n"/>
      <c r="P448" s="7">
        <f>IF(A448="","",K448*L448)</f>
        <v/>
      </c>
      <c r="Q448" s="7">
        <f>IF(A448="","",IF(H448="Achat",(O448-L448)*K448,IF(H448="Vente",(L448-O448)*K448,0)))</f>
        <v/>
      </c>
      <c r="R448" s="7">
        <f>IF(A448="","",IFERROR(P448*VLOOKUP(F448,'Référentiels'!$A$2:$C$6,3,FALSE),0))</f>
        <v/>
      </c>
      <c r="S448" s="7">
        <f>IF(A448="","",Q448-R448)</f>
        <v/>
      </c>
      <c r="T448" s="7">
        <f>IF(A448="","",MAX(L448-M448,M448-L448)*K448)</f>
        <v/>
      </c>
      <c r="U448" s="8">
        <f>IF(A448="","",IFERROR(S448/T448,0))</f>
        <v/>
      </c>
      <c r="V448" s="9">
        <f>IF(A448="","",IF(S448&gt;0,"Gagnant",IF(S448&lt;0,"Perdant","Égalité")))</f>
        <v/>
      </c>
      <c r="W448" s="2" t="n"/>
      <c r="X448" s="4" t="n"/>
    </row>
    <row r="449">
      <c r="A449" s="2" t="n"/>
      <c r="B449" s="3" t="n"/>
      <c r="C449" s="3" t="n"/>
      <c r="D449" s="4" t="n"/>
      <c r="E449" s="4" t="n"/>
      <c r="F449" s="4" t="n"/>
      <c r="G449" s="4" t="n"/>
      <c r="H449" s="2" t="n"/>
      <c r="I449" s="4" t="n"/>
      <c r="J449" s="2" t="n"/>
      <c r="K449" s="5" t="n"/>
      <c r="L449" s="6" t="n"/>
      <c r="M449" s="6" t="n"/>
      <c r="N449" s="6" t="n"/>
      <c r="O449" s="6" t="n"/>
      <c r="P449" s="10">
        <f>IF(A449="","",K449*L449)</f>
        <v/>
      </c>
      <c r="Q449" s="10">
        <f>IF(A449="","",IF(H449="Achat",(O449-L449)*K449,IF(H449="Vente",(L449-O449)*K449,0)))</f>
        <v/>
      </c>
      <c r="R449" s="10">
        <f>IF(A449="","",IFERROR(P449*VLOOKUP(F449,'Référentiels'!$A$2:$C$6,3,FALSE),0))</f>
        <v/>
      </c>
      <c r="S449" s="10">
        <f>IF(A449="","",Q449-R449)</f>
        <v/>
      </c>
      <c r="T449" s="10">
        <f>IF(A449="","",MAX(L449-M449,M449-L449)*K449)</f>
        <v/>
      </c>
      <c r="U449" s="11">
        <f>IF(A449="","",IFERROR(S449/T449,0))</f>
        <v/>
      </c>
      <c r="V449" s="12">
        <f>IF(A449="","",IF(S449&gt;0,"Gagnant",IF(S449&lt;0,"Perdant","Égalité")))</f>
        <v/>
      </c>
      <c r="W449" s="2" t="n"/>
      <c r="X449" s="4" t="n"/>
    </row>
    <row r="450">
      <c r="A450" s="2" t="n"/>
      <c r="B450" s="3" t="n"/>
      <c r="C450" s="3" t="n"/>
      <c r="D450" s="4" t="n"/>
      <c r="E450" s="4" t="n"/>
      <c r="F450" s="4" t="n"/>
      <c r="G450" s="4" t="n"/>
      <c r="H450" s="2" t="n"/>
      <c r="I450" s="4" t="n"/>
      <c r="J450" s="2" t="n"/>
      <c r="K450" s="5" t="n"/>
      <c r="L450" s="6" t="n"/>
      <c r="M450" s="6" t="n"/>
      <c r="N450" s="6" t="n"/>
      <c r="O450" s="6" t="n"/>
      <c r="P450" s="7">
        <f>IF(A450="","",K450*L450)</f>
        <v/>
      </c>
      <c r="Q450" s="7">
        <f>IF(A450="","",IF(H450="Achat",(O450-L450)*K450,IF(H450="Vente",(L450-O450)*K450,0)))</f>
        <v/>
      </c>
      <c r="R450" s="7">
        <f>IF(A450="","",IFERROR(P450*VLOOKUP(F450,'Référentiels'!$A$2:$C$6,3,FALSE),0))</f>
        <v/>
      </c>
      <c r="S450" s="7">
        <f>IF(A450="","",Q450-R450)</f>
        <v/>
      </c>
      <c r="T450" s="7">
        <f>IF(A450="","",MAX(L450-M450,M450-L450)*K450)</f>
        <v/>
      </c>
      <c r="U450" s="8">
        <f>IF(A450="","",IFERROR(S450/T450,0))</f>
        <v/>
      </c>
      <c r="V450" s="9">
        <f>IF(A450="","",IF(S450&gt;0,"Gagnant",IF(S450&lt;0,"Perdant","Égalité")))</f>
        <v/>
      </c>
      <c r="W450" s="2" t="n"/>
      <c r="X450" s="4" t="n"/>
    </row>
    <row r="451">
      <c r="A451" s="2" t="n"/>
      <c r="B451" s="3" t="n"/>
      <c r="C451" s="3" t="n"/>
      <c r="D451" s="4" t="n"/>
      <c r="E451" s="4" t="n"/>
      <c r="F451" s="4" t="n"/>
      <c r="G451" s="4" t="n"/>
      <c r="H451" s="2" t="n"/>
      <c r="I451" s="4" t="n"/>
      <c r="J451" s="2" t="n"/>
      <c r="K451" s="5" t="n"/>
      <c r="L451" s="6" t="n"/>
      <c r="M451" s="6" t="n"/>
      <c r="N451" s="6" t="n"/>
      <c r="O451" s="6" t="n"/>
      <c r="P451" s="10">
        <f>IF(A451="","",K451*L451)</f>
        <v/>
      </c>
      <c r="Q451" s="10">
        <f>IF(A451="","",IF(H451="Achat",(O451-L451)*K451,IF(H451="Vente",(L451-O451)*K451,0)))</f>
        <v/>
      </c>
      <c r="R451" s="10">
        <f>IF(A451="","",IFERROR(P451*VLOOKUP(F451,'Référentiels'!$A$2:$C$6,3,FALSE),0))</f>
        <v/>
      </c>
      <c r="S451" s="10">
        <f>IF(A451="","",Q451-R451)</f>
        <v/>
      </c>
      <c r="T451" s="10">
        <f>IF(A451="","",MAX(L451-M451,M451-L451)*K451)</f>
        <v/>
      </c>
      <c r="U451" s="11">
        <f>IF(A451="","",IFERROR(S451/T451,0))</f>
        <v/>
      </c>
      <c r="V451" s="12">
        <f>IF(A451="","",IF(S451&gt;0,"Gagnant",IF(S451&lt;0,"Perdant","Égalité")))</f>
        <v/>
      </c>
      <c r="W451" s="2" t="n"/>
      <c r="X451" s="4" t="n"/>
    </row>
    <row r="452">
      <c r="A452" s="2" t="n"/>
      <c r="B452" s="3" t="n"/>
      <c r="C452" s="3" t="n"/>
      <c r="D452" s="4" t="n"/>
      <c r="E452" s="4" t="n"/>
      <c r="F452" s="4" t="n"/>
      <c r="G452" s="4" t="n"/>
      <c r="H452" s="2" t="n"/>
      <c r="I452" s="4" t="n"/>
      <c r="J452" s="2" t="n"/>
      <c r="K452" s="5" t="n"/>
      <c r="L452" s="6" t="n"/>
      <c r="M452" s="6" t="n"/>
      <c r="N452" s="6" t="n"/>
      <c r="O452" s="6" t="n"/>
      <c r="P452" s="7">
        <f>IF(A452="","",K452*L452)</f>
        <v/>
      </c>
      <c r="Q452" s="7">
        <f>IF(A452="","",IF(H452="Achat",(O452-L452)*K452,IF(H452="Vente",(L452-O452)*K452,0)))</f>
        <v/>
      </c>
      <c r="R452" s="7">
        <f>IF(A452="","",IFERROR(P452*VLOOKUP(F452,'Référentiels'!$A$2:$C$6,3,FALSE),0))</f>
        <v/>
      </c>
      <c r="S452" s="7">
        <f>IF(A452="","",Q452-R452)</f>
        <v/>
      </c>
      <c r="T452" s="7">
        <f>IF(A452="","",MAX(L452-M452,M452-L452)*K452)</f>
        <v/>
      </c>
      <c r="U452" s="8">
        <f>IF(A452="","",IFERROR(S452/T452,0))</f>
        <v/>
      </c>
      <c r="V452" s="9">
        <f>IF(A452="","",IF(S452&gt;0,"Gagnant",IF(S452&lt;0,"Perdant","Égalité")))</f>
        <v/>
      </c>
      <c r="W452" s="2" t="n"/>
      <c r="X452" s="4" t="n"/>
    </row>
    <row r="453">
      <c r="A453" s="2" t="n"/>
      <c r="B453" s="3" t="n"/>
      <c r="C453" s="3" t="n"/>
      <c r="D453" s="4" t="n"/>
      <c r="E453" s="4" t="n"/>
      <c r="F453" s="4" t="n"/>
      <c r="G453" s="4" t="n"/>
      <c r="H453" s="2" t="n"/>
      <c r="I453" s="4" t="n"/>
      <c r="J453" s="2" t="n"/>
      <c r="K453" s="5" t="n"/>
      <c r="L453" s="6" t="n"/>
      <c r="M453" s="6" t="n"/>
      <c r="N453" s="6" t="n"/>
      <c r="O453" s="6" t="n"/>
      <c r="P453" s="10">
        <f>IF(A453="","",K453*L453)</f>
        <v/>
      </c>
      <c r="Q453" s="10">
        <f>IF(A453="","",IF(H453="Achat",(O453-L453)*K453,IF(H453="Vente",(L453-O453)*K453,0)))</f>
        <v/>
      </c>
      <c r="R453" s="10">
        <f>IF(A453="","",IFERROR(P453*VLOOKUP(F453,'Référentiels'!$A$2:$C$6,3,FALSE),0))</f>
        <v/>
      </c>
      <c r="S453" s="10">
        <f>IF(A453="","",Q453-R453)</f>
        <v/>
      </c>
      <c r="T453" s="10">
        <f>IF(A453="","",MAX(L453-M453,M453-L453)*K453)</f>
        <v/>
      </c>
      <c r="U453" s="11">
        <f>IF(A453="","",IFERROR(S453/T453,0))</f>
        <v/>
      </c>
      <c r="V453" s="12">
        <f>IF(A453="","",IF(S453&gt;0,"Gagnant",IF(S453&lt;0,"Perdant","Égalité")))</f>
        <v/>
      </c>
      <c r="W453" s="2" t="n"/>
      <c r="X453" s="4" t="n"/>
    </row>
    <row r="454">
      <c r="A454" s="2" t="n"/>
      <c r="B454" s="3" t="n"/>
      <c r="C454" s="3" t="n"/>
      <c r="D454" s="4" t="n"/>
      <c r="E454" s="4" t="n"/>
      <c r="F454" s="4" t="n"/>
      <c r="G454" s="4" t="n"/>
      <c r="H454" s="2" t="n"/>
      <c r="I454" s="4" t="n"/>
      <c r="J454" s="2" t="n"/>
      <c r="K454" s="5" t="n"/>
      <c r="L454" s="6" t="n"/>
      <c r="M454" s="6" t="n"/>
      <c r="N454" s="6" t="n"/>
      <c r="O454" s="6" t="n"/>
      <c r="P454" s="7">
        <f>IF(A454="","",K454*L454)</f>
        <v/>
      </c>
      <c r="Q454" s="7">
        <f>IF(A454="","",IF(H454="Achat",(O454-L454)*K454,IF(H454="Vente",(L454-O454)*K454,0)))</f>
        <v/>
      </c>
      <c r="R454" s="7">
        <f>IF(A454="","",IFERROR(P454*VLOOKUP(F454,'Référentiels'!$A$2:$C$6,3,FALSE),0))</f>
        <v/>
      </c>
      <c r="S454" s="7">
        <f>IF(A454="","",Q454-R454)</f>
        <v/>
      </c>
      <c r="T454" s="7">
        <f>IF(A454="","",MAX(L454-M454,M454-L454)*K454)</f>
        <v/>
      </c>
      <c r="U454" s="8">
        <f>IF(A454="","",IFERROR(S454/T454,0))</f>
        <v/>
      </c>
      <c r="V454" s="9">
        <f>IF(A454="","",IF(S454&gt;0,"Gagnant",IF(S454&lt;0,"Perdant","Égalité")))</f>
        <v/>
      </c>
      <c r="W454" s="2" t="n"/>
      <c r="X454" s="4" t="n"/>
    </row>
    <row r="455">
      <c r="A455" s="2" t="n"/>
      <c r="B455" s="3" t="n"/>
      <c r="C455" s="3" t="n"/>
      <c r="D455" s="4" t="n"/>
      <c r="E455" s="4" t="n"/>
      <c r="F455" s="4" t="n"/>
      <c r="G455" s="4" t="n"/>
      <c r="H455" s="2" t="n"/>
      <c r="I455" s="4" t="n"/>
      <c r="J455" s="2" t="n"/>
      <c r="K455" s="5" t="n"/>
      <c r="L455" s="6" t="n"/>
      <c r="M455" s="6" t="n"/>
      <c r="N455" s="6" t="n"/>
      <c r="O455" s="6" t="n"/>
      <c r="P455" s="10">
        <f>IF(A455="","",K455*L455)</f>
        <v/>
      </c>
      <c r="Q455" s="10">
        <f>IF(A455="","",IF(H455="Achat",(O455-L455)*K455,IF(H455="Vente",(L455-O455)*K455,0)))</f>
        <v/>
      </c>
      <c r="R455" s="10">
        <f>IF(A455="","",IFERROR(P455*VLOOKUP(F455,'Référentiels'!$A$2:$C$6,3,FALSE),0))</f>
        <v/>
      </c>
      <c r="S455" s="10">
        <f>IF(A455="","",Q455-R455)</f>
        <v/>
      </c>
      <c r="T455" s="10">
        <f>IF(A455="","",MAX(L455-M455,M455-L455)*K455)</f>
        <v/>
      </c>
      <c r="U455" s="11">
        <f>IF(A455="","",IFERROR(S455/T455,0))</f>
        <v/>
      </c>
      <c r="V455" s="12">
        <f>IF(A455="","",IF(S455&gt;0,"Gagnant",IF(S455&lt;0,"Perdant","Égalité")))</f>
        <v/>
      </c>
      <c r="W455" s="2" t="n"/>
      <c r="X455" s="4" t="n"/>
    </row>
    <row r="456">
      <c r="A456" s="2" t="n"/>
      <c r="B456" s="3" t="n"/>
      <c r="C456" s="3" t="n"/>
      <c r="D456" s="4" t="n"/>
      <c r="E456" s="4" t="n"/>
      <c r="F456" s="4" t="n"/>
      <c r="G456" s="4" t="n"/>
      <c r="H456" s="2" t="n"/>
      <c r="I456" s="4" t="n"/>
      <c r="J456" s="2" t="n"/>
      <c r="K456" s="5" t="n"/>
      <c r="L456" s="6" t="n"/>
      <c r="M456" s="6" t="n"/>
      <c r="N456" s="6" t="n"/>
      <c r="O456" s="6" t="n"/>
      <c r="P456" s="7">
        <f>IF(A456="","",K456*L456)</f>
        <v/>
      </c>
      <c r="Q456" s="7">
        <f>IF(A456="","",IF(H456="Achat",(O456-L456)*K456,IF(H456="Vente",(L456-O456)*K456,0)))</f>
        <v/>
      </c>
      <c r="R456" s="7">
        <f>IF(A456="","",IFERROR(P456*VLOOKUP(F456,'Référentiels'!$A$2:$C$6,3,FALSE),0))</f>
        <v/>
      </c>
      <c r="S456" s="7">
        <f>IF(A456="","",Q456-R456)</f>
        <v/>
      </c>
      <c r="T456" s="7">
        <f>IF(A456="","",MAX(L456-M456,M456-L456)*K456)</f>
        <v/>
      </c>
      <c r="U456" s="8">
        <f>IF(A456="","",IFERROR(S456/T456,0))</f>
        <v/>
      </c>
      <c r="V456" s="9">
        <f>IF(A456="","",IF(S456&gt;0,"Gagnant",IF(S456&lt;0,"Perdant","Égalité")))</f>
        <v/>
      </c>
      <c r="W456" s="2" t="n"/>
      <c r="X456" s="4" t="n"/>
    </row>
    <row r="457">
      <c r="A457" s="2" t="n"/>
      <c r="B457" s="3" t="n"/>
      <c r="C457" s="3" t="n"/>
      <c r="D457" s="4" t="n"/>
      <c r="E457" s="4" t="n"/>
      <c r="F457" s="4" t="n"/>
      <c r="G457" s="4" t="n"/>
      <c r="H457" s="2" t="n"/>
      <c r="I457" s="4" t="n"/>
      <c r="J457" s="2" t="n"/>
      <c r="K457" s="5" t="n"/>
      <c r="L457" s="6" t="n"/>
      <c r="M457" s="6" t="n"/>
      <c r="N457" s="6" t="n"/>
      <c r="O457" s="6" t="n"/>
      <c r="P457" s="10">
        <f>IF(A457="","",K457*L457)</f>
        <v/>
      </c>
      <c r="Q457" s="10">
        <f>IF(A457="","",IF(H457="Achat",(O457-L457)*K457,IF(H457="Vente",(L457-O457)*K457,0)))</f>
        <v/>
      </c>
      <c r="R457" s="10">
        <f>IF(A457="","",IFERROR(P457*VLOOKUP(F457,'Référentiels'!$A$2:$C$6,3,FALSE),0))</f>
        <v/>
      </c>
      <c r="S457" s="10">
        <f>IF(A457="","",Q457-R457)</f>
        <v/>
      </c>
      <c r="T457" s="10">
        <f>IF(A457="","",MAX(L457-M457,M457-L457)*K457)</f>
        <v/>
      </c>
      <c r="U457" s="11">
        <f>IF(A457="","",IFERROR(S457/T457,0))</f>
        <v/>
      </c>
      <c r="V457" s="12">
        <f>IF(A457="","",IF(S457&gt;0,"Gagnant",IF(S457&lt;0,"Perdant","Égalité")))</f>
        <v/>
      </c>
      <c r="W457" s="2" t="n"/>
      <c r="X457" s="4" t="n"/>
    </row>
    <row r="458">
      <c r="A458" s="2" t="n"/>
      <c r="B458" s="3" t="n"/>
      <c r="C458" s="3" t="n"/>
      <c r="D458" s="4" t="n"/>
      <c r="E458" s="4" t="n"/>
      <c r="F458" s="4" t="n"/>
      <c r="G458" s="4" t="n"/>
      <c r="H458" s="2" t="n"/>
      <c r="I458" s="4" t="n"/>
      <c r="J458" s="2" t="n"/>
      <c r="K458" s="5" t="n"/>
      <c r="L458" s="6" t="n"/>
      <c r="M458" s="6" t="n"/>
      <c r="N458" s="6" t="n"/>
      <c r="O458" s="6" t="n"/>
      <c r="P458" s="7">
        <f>IF(A458="","",K458*L458)</f>
        <v/>
      </c>
      <c r="Q458" s="7">
        <f>IF(A458="","",IF(H458="Achat",(O458-L458)*K458,IF(H458="Vente",(L458-O458)*K458,0)))</f>
        <v/>
      </c>
      <c r="R458" s="7">
        <f>IF(A458="","",IFERROR(P458*VLOOKUP(F458,'Référentiels'!$A$2:$C$6,3,FALSE),0))</f>
        <v/>
      </c>
      <c r="S458" s="7">
        <f>IF(A458="","",Q458-R458)</f>
        <v/>
      </c>
      <c r="T458" s="7">
        <f>IF(A458="","",MAX(L458-M458,M458-L458)*K458)</f>
        <v/>
      </c>
      <c r="U458" s="8">
        <f>IF(A458="","",IFERROR(S458/T458,0))</f>
        <v/>
      </c>
      <c r="V458" s="9">
        <f>IF(A458="","",IF(S458&gt;0,"Gagnant",IF(S458&lt;0,"Perdant","Égalité")))</f>
        <v/>
      </c>
      <c r="W458" s="2" t="n"/>
      <c r="X458" s="4" t="n"/>
    </row>
    <row r="459">
      <c r="A459" s="2" t="n"/>
      <c r="B459" s="3" t="n"/>
      <c r="C459" s="3" t="n"/>
      <c r="D459" s="4" t="n"/>
      <c r="E459" s="4" t="n"/>
      <c r="F459" s="4" t="n"/>
      <c r="G459" s="4" t="n"/>
      <c r="H459" s="2" t="n"/>
      <c r="I459" s="4" t="n"/>
      <c r="J459" s="2" t="n"/>
      <c r="K459" s="5" t="n"/>
      <c r="L459" s="6" t="n"/>
      <c r="M459" s="6" t="n"/>
      <c r="N459" s="6" t="n"/>
      <c r="O459" s="6" t="n"/>
      <c r="P459" s="10">
        <f>IF(A459="","",K459*L459)</f>
        <v/>
      </c>
      <c r="Q459" s="10">
        <f>IF(A459="","",IF(H459="Achat",(O459-L459)*K459,IF(H459="Vente",(L459-O459)*K459,0)))</f>
        <v/>
      </c>
      <c r="R459" s="10">
        <f>IF(A459="","",IFERROR(P459*VLOOKUP(F459,'Référentiels'!$A$2:$C$6,3,FALSE),0))</f>
        <v/>
      </c>
      <c r="S459" s="10">
        <f>IF(A459="","",Q459-R459)</f>
        <v/>
      </c>
      <c r="T459" s="10">
        <f>IF(A459="","",MAX(L459-M459,M459-L459)*K459)</f>
        <v/>
      </c>
      <c r="U459" s="11">
        <f>IF(A459="","",IFERROR(S459/T459,0))</f>
        <v/>
      </c>
      <c r="V459" s="12">
        <f>IF(A459="","",IF(S459&gt;0,"Gagnant",IF(S459&lt;0,"Perdant","Égalité")))</f>
        <v/>
      </c>
      <c r="W459" s="2" t="n"/>
      <c r="X459" s="4" t="n"/>
    </row>
    <row r="460">
      <c r="A460" s="2" t="n"/>
      <c r="B460" s="3" t="n"/>
      <c r="C460" s="3" t="n"/>
      <c r="D460" s="4" t="n"/>
      <c r="E460" s="4" t="n"/>
      <c r="F460" s="4" t="n"/>
      <c r="G460" s="4" t="n"/>
      <c r="H460" s="2" t="n"/>
      <c r="I460" s="4" t="n"/>
      <c r="J460" s="2" t="n"/>
      <c r="K460" s="5" t="n"/>
      <c r="L460" s="6" t="n"/>
      <c r="M460" s="6" t="n"/>
      <c r="N460" s="6" t="n"/>
      <c r="O460" s="6" t="n"/>
      <c r="P460" s="7">
        <f>IF(A460="","",K460*L460)</f>
        <v/>
      </c>
      <c r="Q460" s="7">
        <f>IF(A460="","",IF(H460="Achat",(O460-L460)*K460,IF(H460="Vente",(L460-O460)*K460,0)))</f>
        <v/>
      </c>
      <c r="R460" s="7">
        <f>IF(A460="","",IFERROR(P460*VLOOKUP(F460,'Référentiels'!$A$2:$C$6,3,FALSE),0))</f>
        <v/>
      </c>
      <c r="S460" s="7">
        <f>IF(A460="","",Q460-R460)</f>
        <v/>
      </c>
      <c r="T460" s="7">
        <f>IF(A460="","",MAX(L460-M460,M460-L460)*K460)</f>
        <v/>
      </c>
      <c r="U460" s="8">
        <f>IF(A460="","",IFERROR(S460/T460,0))</f>
        <v/>
      </c>
      <c r="V460" s="9">
        <f>IF(A460="","",IF(S460&gt;0,"Gagnant",IF(S460&lt;0,"Perdant","Égalité")))</f>
        <v/>
      </c>
      <c r="W460" s="2" t="n"/>
      <c r="X460" s="4" t="n"/>
    </row>
    <row r="461">
      <c r="A461" s="2" t="n"/>
      <c r="B461" s="3" t="n"/>
      <c r="C461" s="3" t="n"/>
      <c r="D461" s="4" t="n"/>
      <c r="E461" s="4" t="n"/>
      <c r="F461" s="4" t="n"/>
      <c r="G461" s="4" t="n"/>
      <c r="H461" s="2" t="n"/>
      <c r="I461" s="4" t="n"/>
      <c r="J461" s="2" t="n"/>
      <c r="K461" s="5" t="n"/>
      <c r="L461" s="6" t="n"/>
      <c r="M461" s="6" t="n"/>
      <c r="N461" s="6" t="n"/>
      <c r="O461" s="6" t="n"/>
      <c r="P461" s="10">
        <f>IF(A461="","",K461*L461)</f>
        <v/>
      </c>
      <c r="Q461" s="10">
        <f>IF(A461="","",IF(H461="Achat",(O461-L461)*K461,IF(H461="Vente",(L461-O461)*K461,0)))</f>
        <v/>
      </c>
      <c r="R461" s="10">
        <f>IF(A461="","",IFERROR(P461*VLOOKUP(F461,'Référentiels'!$A$2:$C$6,3,FALSE),0))</f>
        <v/>
      </c>
      <c r="S461" s="10">
        <f>IF(A461="","",Q461-R461)</f>
        <v/>
      </c>
      <c r="T461" s="10">
        <f>IF(A461="","",MAX(L461-M461,M461-L461)*K461)</f>
        <v/>
      </c>
      <c r="U461" s="11">
        <f>IF(A461="","",IFERROR(S461/T461,0))</f>
        <v/>
      </c>
      <c r="V461" s="12">
        <f>IF(A461="","",IF(S461&gt;0,"Gagnant",IF(S461&lt;0,"Perdant","Égalité")))</f>
        <v/>
      </c>
      <c r="W461" s="2" t="n"/>
      <c r="X461" s="4" t="n"/>
    </row>
    <row r="462">
      <c r="A462" s="2" t="n"/>
      <c r="B462" s="3" t="n"/>
      <c r="C462" s="3" t="n"/>
      <c r="D462" s="4" t="n"/>
      <c r="E462" s="4" t="n"/>
      <c r="F462" s="4" t="n"/>
      <c r="G462" s="4" t="n"/>
      <c r="H462" s="2" t="n"/>
      <c r="I462" s="4" t="n"/>
      <c r="J462" s="2" t="n"/>
      <c r="K462" s="5" t="n"/>
      <c r="L462" s="6" t="n"/>
      <c r="M462" s="6" t="n"/>
      <c r="N462" s="6" t="n"/>
      <c r="O462" s="6" t="n"/>
      <c r="P462" s="7">
        <f>IF(A462="","",K462*L462)</f>
        <v/>
      </c>
      <c r="Q462" s="7">
        <f>IF(A462="","",IF(H462="Achat",(O462-L462)*K462,IF(H462="Vente",(L462-O462)*K462,0)))</f>
        <v/>
      </c>
      <c r="R462" s="7">
        <f>IF(A462="","",IFERROR(P462*VLOOKUP(F462,'Référentiels'!$A$2:$C$6,3,FALSE),0))</f>
        <v/>
      </c>
      <c r="S462" s="7">
        <f>IF(A462="","",Q462-R462)</f>
        <v/>
      </c>
      <c r="T462" s="7">
        <f>IF(A462="","",MAX(L462-M462,M462-L462)*K462)</f>
        <v/>
      </c>
      <c r="U462" s="8">
        <f>IF(A462="","",IFERROR(S462/T462,0))</f>
        <v/>
      </c>
      <c r="V462" s="9">
        <f>IF(A462="","",IF(S462&gt;0,"Gagnant",IF(S462&lt;0,"Perdant","Égalité")))</f>
        <v/>
      </c>
      <c r="W462" s="2" t="n"/>
      <c r="X462" s="4" t="n"/>
    </row>
    <row r="463">
      <c r="A463" s="2" t="n"/>
      <c r="B463" s="3" t="n"/>
      <c r="C463" s="3" t="n"/>
      <c r="D463" s="4" t="n"/>
      <c r="E463" s="4" t="n"/>
      <c r="F463" s="4" t="n"/>
      <c r="G463" s="4" t="n"/>
      <c r="H463" s="2" t="n"/>
      <c r="I463" s="4" t="n"/>
      <c r="J463" s="2" t="n"/>
      <c r="K463" s="5" t="n"/>
      <c r="L463" s="6" t="n"/>
      <c r="M463" s="6" t="n"/>
      <c r="N463" s="6" t="n"/>
      <c r="O463" s="6" t="n"/>
      <c r="P463" s="10">
        <f>IF(A463="","",K463*L463)</f>
        <v/>
      </c>
      <c r="Q463" s="10">
        <f>IF(A463="","",IF(H463="Achat",(O463-L463)*K463,IF(H463="Vente",(L463-O463)*K463,0)))</f>
        <v/>
      </c>
      <c r="R463" s="10">
        <f>IF(A463="","",IFERROR(P463*VLOOKUP(F463,'Référentiels'!$A$2:$C$6,3,FALSE),0))</f>
        <v/>
      </c>
      <c r="S463" s="10">
        <f>IF(A463="","",Q463-R463)</f>
        <v/>
      </c>
      <c r="T463" s="10">
        <f>IF(A463="","",MAX(L463-M463,M463-L463)*K463)</f>
        <v/>
      </c>
      <c r="U463" s="11">
        <f>IF(A463="","",IFERROR(S463/T463,0))</f>
        <v/>
      </c>
      <c r="V463" s="12">
        <f>IF(A463="","",IF(S463&gt;0,"Gagnant",IF(S463&lt;0,"Perdant","Égalité")))</f>
        <v/>
      </c>
      <c r="W463" s="2" t="n"/>
      <c r="X463" s="4" t="n"/>
    </row>
    <row r="464">
      <c r="A464" s="2" t="n"/>
      <c r="B464" s="3" t="n"/>
      <c r="C464" s="3" t="n"/>
      <c r="D464" s="4" t="n"/>
      <c r="E464" s="4" t="n"/>
      <c r="F464" s="4" t="n"/>
      <c r="G464" s="4" t="n"/>
      <c r="H464" s="2" t="n"/>
      <c r="I464" s="4" t="n"/>
      <c r="J464" s="2" t="n"/>
      <c r="K464" s="5" t="n"/>
      <c r="L464" s="6" t="n"/>
      <c r="M464" s="6" t="n"/>
      <c r="N464" s="6" t="n"/>
      <c r="O464" s="6" t="n"/>
      <c r="P464" s="7">
        <f>IF(A464="","",K464*L464)</f>
        <v/>
      </c>
      <c r="Q464" s="7">
        <f>IF(A464="","",IF(H464="Achat",(O464-L464)*K464,IF(H464="Vente",(L464-O464)*K464,0)))</f>
        <v/>
      </c>
      <c r="R464" s="7">
        <f>IF(A464="","",IFERROR(P464*VLOOKUP(F464,'Référentiels'!$A$2:$C$6,3,FALSE),0))</f>
        <v/>
      </c>
      <c r="S464" s="7">
        <f>IF(A464="","",Q464-R464)</f>
        <v/>
      </c>
      <c r="T464" s="7">
        <f>IF(A464="","",MAX(L464-M464,M464-L464)*K464)</f>
        <v/>
      </c>
      <c r="U464" s="8">
        <f>IF(A464="","",IFERROR(S464/T464,0))</f>
        <v/>
      </c>
      <c r="V464" s="9">
        <f>IF(A464="","",IF(S464&gt;0,"Gagnant",IF(S464&lt;0,"Perdant","Égalité")))</f>
        <v/>
      </c>
      <c r="W464" s="2" t="n"/>
      <c r="X464" s="4" t="n"/>
    </row>
    <row r="465">
      <c r="A465" s="2" t="n"/>
      <c r="B465" s="3" t="n"/>
      <c r="C465" s="3" t="n"/>
      <c r="D465" s="4" t="n"/>
      <c r="E465" s="4" t="n"/>
      <c r="F465" s="4" t="n"/>
      <c r="G465" s="4" t="n"/>
      <c r="H465" s="2" t="n"/>
      <c r="I465" s="4" t="n"/>
      <c r="J465" s="2" t="n"/>
      <c r="K465" s="5" t="n"/>
      <c r="L465" s="6" t="n"/>
      <c r="M465" s="6" t="n"/>
      <c r="N465" s="6" t="n"/>
      <c r="O465" s="6" t="n"/>
      <c r="P465" s="10">
        <f>IF(A465="","",K465*L465)</f>
        <v/>
      </c>
      <c r="Q465" s="10">
        <f>IF(A465="","",IF(H465="Achat",(O465-L465)*K465,IF(H465="Vente",(L465-O465)*K465,0)))</f>
        <v/>
      </c>
      <c r="R465" s="10">
        <f>IF(A465="","",IFERROR(P465*VLOOKUP(F465,'Référentiels'!$A$2:$C$6,3,FALSE),0))</f>
        <v/>
      </c>
      <c r="S465" s="10">
        <f>IF(A465="","",Q465-R465)</f>
        <v/>
      </c>
      <c r="T465" s="10">
        <f>IF(A465="","",MAX(L465-M465,M465-L465)*K465)</f>
        <v/>
      </c>
      <c r="U465" s="11">
        <f>IF(A465="","",IFERROR(S465/T465,0))</f>
        <v/>
      </c>
      <c r="V465" s="12">
        <f>IF(A465="","",IF(S465&gt;0,"Gagnant",IF(S465&lt;0,"Perdant","Égalité")))</f>
        <v/>
      </c>
      <c r="W465" s="2" t="n"/>
      <c r="X465" s="4" t="n"/>
    </row>
    <row r="466">
      <c r="A466" s="2" t="n"/>
      <c r="B466" s="3" t="n"/>
      <c r="C466" s="3" t="n"/>
      <c r="D466" s="4" t="n"/>
      <c r="E466" s="4" t="n"/>
      <c r="F466" s="4" t="n"/>
      <c r="G466" s="4" t="n"/>
      <c r="H466" s="2" t="n"/>
      <c r="I466" s="4" t="n"/>
      <c r="J466" s="2" t="n"/>
      <c r="K466" s="5" t="n"/>
      <c r="L466" s="6" t="n"/>
      <c r="M466" s="6" t="n"/>
      <c r="N466" s="6" t="n"/>
      <c r="O466" s="6" t="n"/>
      <c r="P466" s="7">
        <f>IF(A466="","",K466*L466)</f>
        <v/>
      </c>
      <c r="Q466" s="7">
        <f>IF(A466="","",IF(H466="Achat",(O466-L466)*K466,IF(H466="Vente",(L466-O466)*K466,0)))</f>
        <v/>
      </c>
      <c r="R466" s="7">
        <f>IF(A466="","",IFERROR(P466*VLOOKUP(F466,'Référentiels'!$A$2:$C$6,3,FALSE),0))</f>
        <v/>
      </c>
      <c r="S466" s="7">
        <f>IF(A466="","",Q466-R466)</f>
        <v/>
      </c>
      <c r="T466" s="7">
        <f>IF(A466="","",MAX(L466-M466,M466-L466)*K466)</f>
        <v/>
      </c>
      <c r="U466" s="8">
        <f>IF(A466="","",IFERROR(S466/T466,0))</f>
        <v/>
      </c>
      <c r="V466" s="9">
        <f>IF(A466="","",IF(S466&gt;0,"Gagnant",IF(S466&lt;0,"Perdant","Égalité")))</f>
        <v/>
      </c>
      <c r="W466" s="2" t="n"/>
      <c r="X466" s="4" t="n"/>
    </row>
    <row r="467">
      <c r="A467" s="2" t="n"/>
      <c r="B467" s="3" t="n"/>
      <c r="C467" s="3" t="n"/>
      <c r="D467" s="4" t="n"/>
      <c r="E467" s="4" t="n"/>
      <c r="F467" s="4" t="n"/>
      <c r="G467" s="4" t="n"/>
      <c r="H467" s="2" t="n"/>
      <c r="I467" s="4" t="n"/>
      <c r="J467" s="2" t="n"/>
      <c r="K467" s="5" t="n"/>
      <c r="L467" s="6" t="n"/>
      <c r="M467" s="6" t="n"/>
      <c r="N467" s="6" t="n"/>
      <c r="O467" s="6" t="n"/>
      <c r="P467" s="10">
        <f>IF(A467="","",K467*L467)</f>
        <v/>
      </c>
      <c r="Q467" s="10">
        <f>IF(A467="","",IF(H467="Achat",(O467-L467)*K467,IF(H467="Vente",(L467-O467)*K467,0)))</f>
        <v/>
      </c>
      <c r="R467" s="10">
        <f>IF(A467="","",IFERROR(P467*VLOOKUP(F467,'Référentiels'!$A$2:$C$6,3,FALSE),0))</f>
        <v/>
      </c>
      <c r="S467" s="10">
        <f>IF(A467="","",Q467-R467)</f>
        <v/>
      </c>
      <c r="T467" s="10">
        <f>IF(A467="","",MAX(L467-M467,M467-L467)*K467)</f>
        <v/>
      </c>
      <c r="U467" s="11">
        <f>IF(A467="","",IFERROR(S467/T467,0))</f>
        <v/>
      </c>
      <c r="V467" s="12">
        <f>IF(A467="","",IF(S467&gt;0,"Gagnant",IF(S467&lt;0,"Perdant","Égalité")))</f>
        <v/>
      </c>
      <c r="W467" s="2" t="n"/>
      <c r="X467" s="4" t="n"/>
    </row>
    <row r="468">
      <c r="A468" s="2" t="n"/>
      <c r="B468" s="3" t="n"/>
      <c r="C468" s="3" t="n"/>
      <c r="D468" s="4" t="n"/>
      <c r="E468" s="4" t="n"/>
      <c r="F468" s="4" t="n"/>
      <c r="G468" s="4" t="n"/>
      <c r="H468" s="2" t="n"/>
      <c r="I468" s="4" t="n"/>
      <c r="J468" s="2" t="n"/>
      <c r="K468" s="5" t="n"/>
      <c r="L468" s="6" t="n"/>
      <c r="M468" s="6" t="n"/>
      <c r="N468" s="6" t="n"/>
      <c r="O468" s="6" t="n"/>
      <c r="P468" s="7">
        <f>IF(A468="","",K468*L468)</f>
        <v/>
      </c>
      <c r="Q468" s="7">
        <f>IF(A468="","",IF(H468="Achat",(O468-L468)*K468,IF(H468="Vente",(L468-O468)*K468,0)))</f>
        <v/>
      </c>
      <c r="R468" s="7">
        <f>IF(A468="","",IFERROR(P468*VLOOKUP(F468,'Référentiels'!$A$2:$C$6,3,FALSE),0))</f>
        <v/>
      </c>
      <c r="S468" s="7">
        <f>IF(A468="","",Q468-R468)</f>
        <v/>
      </c>
      <c r="T468" s="7">
        <f>IF(A468="","",MAX(L468-M468,M468-L468)*K468)</f>
        <v/>
      </c>
      <c r="U468" s="8">
        <f>IF(A468="","",IFERROR(S468/T468,0))</f>
        <v/>
      </c>
      <c r="V468" s="9">
        <f>IF(A468="","",IF(S468&gt;0,"Gagnant",IF(S468&lt;0,"Perdant","Égalité")))</f>
        <v/>
      </c>
      <c r="W468" s="2" t="n"/>
      <c r="X468" s="4" t="n"/>
    </row>
    <row r="469">
      <c r="A469" s="2" t="n"/>
      <c r="B469" s="3" t="n"/>
      <c r="C469" s="3" t="n"/>
      <c r="D469" s="4" t="n"/>
      <c r="E469" s="4" t="n"/>
      <c r="F469" s="4" t="n"/>
      <c r="G469" s="4" t="n"/>
      <c r="H469" s="2" t="n"/>
      <c r="I469" s="4" t="n"/>
      <c r="J469" s="2" t="n"/>
      <c r="K469" s="5" t="n"/>
      <c r="L469" s="6" t="n"/>
      <c r="M469" s="6" t="n"/>
      <c r="N469" s="6" t="n"/>
      <c r="O469" s="6" t="n"/>
      <c r="P469" s="10">
        <f>IF(A469="","",K469*L469)</f>
        <v/>
      </c>
      <c r="Q469" s="10">
        <f>IF(A469="","",IF(H469="Achat",(O469-L469)*K469,IF(H469="Vente",(L469-O469)*K469,0)))</f>
        <v/>
      </c>
      <c r="R469" s="10">
        <f>IF(A469="","",IFERROR(P469*VLOOKUP(F469,'Référentiels'!$A$2:$C$6,3,FALSE),0))</f>
        <v/>
      </c>
      <c r="S469" s="10">
        <f>IF(A469="","",Q469-R469)</f>
        <v/>
      </c>
      <c r="T469" s="10">
        <f>IF(A469="","",MAX(L469-M469,M469-L469)*K469)</f>
        <v/>
      </c>
      <c r="U469" s="11">
        <f>IF(A469="","",IFERROR(S469/T469,0))</f>
        <v/>
      </c>
      <c r="V469" s="12">
        <f>IF(A469="","",IF(S469&gt;0,"Gagnant",IF(S469&lt;0,"Perdant","Égalité")))</f>
        <v/>
      </c>
      <c r="W469" s="2" t="n"/>
      <c r="X469" s="4" t="n"/>
    </row>
    <row r="470">
      <c r="A470" s="2" t="n"/>
      <c r="B470" s="3" t="n"/>
      <c r="C470" s="3" t="n"/>
      <c r="D470" s="4" t="n"/>
      <c r="E470" s="4" t="n"/>
      <c r="F470" s="4" t="n"/>
      <c r="G470" s="4" t="n"/>
      <c r="H470" s="2" t="n"/>
      <c r="I470" s="4" t="n"/>
      <c r="J470" s="2" t="n"/>
      <c r="K470" s="5" t="n"/>
      <c r="L470" s="6" t="n"/>
      <c r="M470" s="6" t="n"/>
      <c r="N470" s="6" t="n"/>
      <c r="O470" s="6" t="n"/>
      <c r="P470" s="7">
        <f>IF(A470="","",K470*L470)</f>
        <v/>
      </c>
      <c r="Q470" s="7">
        <f>IF(A470="","",IF(H470="Achat",(O470-L470)*K470,IF(H470="Vente",(L470-O470)*K470,0)))</f>
        <v/>
      </c>
      <c r="R470" s="7">
        <f>IF(A470="","",IFERROR(P470*VLOOKUP(F470,'Référentiels'!$A$2:$C$6,3,FALSE),0))</f>
        <v/>
      </c>
      <c r="S470" s="7">
        <f>IF(A470="","",Q470-R470)</f>
        <v/>
      </c>
      <c r="T470" s="7">
        <f>IF(A470="","",MAX(L470-M470,M470-L470)*K470)</f>
        <v/>
      </c>
      <c r="U470" s="8">
        <f>IF(A470="","",IFERROR(S470/T470,0))</f>
        <v/>
      </c>
      <c r="V470" s="9">
        <f>IF(A470="","",IF(S470&gt;0,"Gagnant",IF(S470&lt;0,"Perdant","Égalité")))</f>
        <v/>
      </c>
      <c r="W470" s="2" t="n"/>
      <c r="X470" s="4" t="n"/>
    </row>
    <row r="471">
      <c r="A471" s="2" t="n"/>
      <c r="B471" s="3" t="n"/>
      <c r="C471" s="3" t="n"/>
      <c r="D471" s="4" t="n"/>
      <c r="E471" s="4" t="n"/>
      <c r="F471" s="4" t="n"/>
      <c r="G471" s="4" t="n"/>
      <c r="H471" s="2" t="n"/>
      <c r="I471" s="4" t="n"/>
      <c r="J471" s="2" t="n"/>
      <c r="K471" s="5" t="n"/>
      <c r="L471" s="6" t="n"/>
      <c r="M471" s="6" t="n"/>
      <c r="N471" s="6" t="n"/>
      <c r="O471" s="6" t="n"/>
      <c r="P471" s="10">
        <f>IF(A471="","",K471*L471)</f>
        <v/>
      </c>
      <c r="Q471" s="10">
        <f>IF(A471="","",IF(H471="Achat",(O471-L471)*K471,IF(H471="Vente",(L471-O471)*K471,0)))</f>
        <v/>
      </c>
      <c r="R471" s="10">
        <f>IF(A471="","",IFERROR(P471*VLOOKUP(F471,'Référentiels'!$A$2:$C$6,3,FALSE),0))</f>
        <v/>
      </c>
      <c r="S471" s="10">
        <f>IF(A471="","",Q471-R471)</f>
        <v/>
      </c>
      <c r="T471" s="10">
        <f>IF(A471="","",MAX(L471-M471,M471-L471)*K471)</f>
        <v/>
      </c>
      <c r="U471" s="11">
        <f>IF(A471="","",IFERROR(S471/T471,0))</f>
        <v/>
      </c>
      <c r="V471" s="12">
        <f>IF(A471="","",IF(S471&gt;0,"Gagnant",IF(S471&lt;0,"Perdant","Égalité")))</f>
        <v/>
      </c>
      <c r="W471" s="2" t="n"/>
      <c r="X471" s="4" t="n"/>
    </row>
    <row r="472">
      <c r="A472" s="2" t="n"/>
      <c r="B472" s="3" t="n"/>
      <c r="C472" s="3" t="n"/>
      <c r="D472" s="4" t="n"/>
      <c r="E472" s="4" t="n"/>
      <c r="F472" s="4" t="n"/>
      <c r="G472" s="4" t="n"/>
      <c r="H472" s="2" t="n"/>
      <c r="I472" s="4" t="n"/>
      <c r="J472" s="2" t="n"/>
      <c r="K472" s="5" t="n"/>
      <c r="L472" s="6" t="n"/>
      <c r="M472" s="6" t="n"/>
      <c r="N472" s="6" t="n"/>
      <c r="O472" s="6" t="n"/>
      <c r="P472" s="7">
        <f>IF(A472="","",K472*L472)</f>
        <v/>
      </c>
      <c r="Q472" s="7">
        <f>IF(A472="","",IF(H472="Achat",(O472-L472)*K472,IF(H472="Vente",(L472-O472)*K472,0)))</f>
        <v/>
      </c>
      <c r="R472" s="7">
        <f>IF(A472="","",IFERROR(P472*VLOOKUP(F472,'Référentiels'!$A$2:$C$6,3,FALSE),0))</f>
        <v/>
      </c>
      <c r="S472" s="7">
        <f>IF(A472="","",Q472-R472)</f>
        <v/>
      </c>
      <c r="T472" s="7">
        <f>IF(A472="","",MAX(L472-M472,M472-L472)*K472)</f>
        <v/>
      </c>
      <c r="U472" s="8">
        <f>IF(A472="","",IFERROR(S472/T472,0))</f>
        <v/>
      </c>
      <c r="V472" s="9">
        <f>IF(A472="","",IF(S472&gt;0,"Gagnant",IF(S472&lt;0,"Perdant","Égalité")))</f>
        <v/>
      </c>
      <c r="W472" s="2" t="n"/>
      <c r="X472" s="4" t="n"/>
    </row>
    <row r="473">
      <c r="A473" s="2" t="n"/>
      <c r="B473" s="3" t="n"/>
      <c r="C473" s="3" t="n"/>
      <c r="D473" s="4" t="n"/>
      <c r="E473" s="4" t="n"/>
      <c r="F473" s="4" t="n"/>
      <c r="G473" s="4" t="n"/>
      <c r="H473" s="2" t="n"/>
      <c r="I473" s="4" t="n"/>
      <c r="J473" s="2" t="n"/>
      <c r="K473" s="5" t="n"/>
      <c r="L473" s="6" t="n"/>
      <c r="M473" s="6" t="n"/>
      <c r="N473" s="6" t="n"/>
      <c r="O473" s="6" t="n"/>
      <c r="P473" s="10">
        <f>IF(A473="","",K473*L473)</f>
        <v/>
      </c>
      <c r="Q473" s="10">
        <f>IF(A473="","",IF(H473="Achat",(O473-L473)*K473,IF(H473="Vente",(L473-O473)*K473,0)))</f>
        <v/>
      </c>
      <c r="R473" s="10">
        <f>IF(A473="","",IFERROR(P473*VLOOKUP(F473,'Référentiels'!$A$2:$C$6,3,FALSE),0))</f>
        <v/>
      </c>
      <c r="S473" s="10">
        <f>IF(A473="","",Q473-R473)</f>
        <v/>
      </c>
      <c r="T473" s="10">
        <f>IF(A473="","",MAX(L473-M473,M473-L473)*K473)</f>
        <v/>
      </c>
      <c r="U473" s="11">
        <f>IF(A473="","",IFERROR(S473/T473,0))</f>
        <v/>
      </c>
      <c r="V473" s="12">
        <f>IF(A473="","",IF(S473&gt;0,"Gagnant",IF(S473&lt;0,"Perdant","Égalité")))</f>
        <v/>
      </c>
      <c r="W473" s="2" t="n"/>
      <c r="X473" s="4" t="n"/>
    </row>
    <row r="474">
      <c r="A474" s="2" t="n"/>
      <c r="B474" s="3" t="n"/>
      <c r="C474" s="3" t="n"/>
      <c r="D474" s="4" t="n"/>
      <c r="E474" s="4" t="n"/>
      <c r="F474" s="4" t="n"/>
      <c r="G474" s="4" t="n"/>
      <c r="H474" s="2" t="n"/>
      <c r="I474" s="4" t="n"/>
      <c r="J474" s="2" t="n"/>
      <c r="K474" s="5" t="n"/>
      <c r="L474" s="6" t="n"/>
      <c r="M474" s="6" t="n"/>
      <c r="N474" s="6" t="n"/>
      <c r="O474" s="6" t="n"/>
      <c r="P474" s="7">
        <f>IF(A474="","",K474*L474)</f>
        <v/>
      </c>
      <c r="Q474" s="7">
        <f>IF(A474="","",IF(H474="Achat",(O474-L474)*K474,IF(H474="Vente",(L474-O474)*K474,0)))</f>
        <v/>
      </c>
      <c r="R474" s="7">
        <f>IF(A474="","",IFERROR(P474*VLOOKUP(F474,'Référentiels'!$A$2:$C$6,3,FALSE),0))</f>
        <v/>
      </c>
      <c r="S474" s="7">
        <f>IF(A474="","",Q474-R474)</f>
        <v/>
      </c>
      <c r="T474" s="7">
        <f>IF(A474="","",MAX(L474-M474,M474-L474)*K474)</f>
        <v/>
      </c>
      <c r="U474" s="8">
        <f>IF(A474="","",IFERROR(S474/T474,0))</f>
        <v/>
      </c>
      <c r="V474" s="9">
        <f>IF(A474="","",IF(S474&gt;0,"Gagnant",IF(S474&lt;0,"Perdant","Égalité")))</f>
        <v/>
      </c>
      <c r="W474" s="2" t="n"/>
      <c r="X474" s="4" t="n"/>
    </row>
    <row r="475">
      <c r="A475" s="2" t="n"/>
      <c r="B475" s="3" t="n"/>
      <c r="C475" s="3" t="n"/>
      <c r="D475" s="4" t="n"/>
      <c r="E475" s="4" t="n"/>
      <c r="F475" s="4" t="n"/>
      <c r="G475" s="4" t="n"/>
      <c r="H475" s="2" t="n"/>
      <c r="I475" s="4" t="n"/>
      <c r="J475" s="2" t="n"/>
      <c r="K475" s="5" t="n"/>
      <c r="L475" s="6" t="n"/>
      <c r="M475" s="6" t="n"/>
      <c r="N475" s="6" t="n"/>
      <c r="O475" s="6" t="n"/>
      <c r="P475" s="10">
        <f>IF(A475="","",K475*L475)</f>
        <v/>
      </c>
      <c r="Q475" s="10">
        <f>IF(A475="","",IF(H475="Achat",(O475-L475)*K475,IF(H475="Vente",(L475-O475)*K475,0)))</f>
        <v/>
      </c>
      <c r="R475" s="10">
        <f>IF(A475="","",IFERROR(P475*VLOOKUP(F475,'Référentiels'!$A$2:$C$6,3,FALSE),0))</f>
        <v/>
      </c>
      <c r="S475" s="10">
        <f>IF(A475="","",Q475-R475)</f>
        <v/>
      </c>
      <c r="T475" s="10">
        <f>IF(A475="","",MAX(L475-M475,M475-L475)*K475)</f>
        <v/>
      </c>
      <c r="U475" s="11">
        <f>IF(A475="","",IFERROR(S475/T475,0))</f>
        <v/>
      </c>
      <c r="V475" s="12">
        <f>IF(A475="","",IF(S475&gt;0,"Gagnant",IF(S475&lt;0,"Perdant","Égalité")))</f>
        <v/>
      </c>
      <c r="W475" s="2" t="n"/>
      <c r="X475" s="4" t="n"/>
    </row>
    <row r="476">
      <c r="A476" s="2" t="n"/>
      <c r="B476" s="3" t="n"/>
      <c r="C476" s="3" t="n"/>
      <c r="D476" s="4" t="n"/>
      <c r="E476" s="4" t="n"/>
      <c r="F476" s="4" t="n"/>
      <c r="G476" s="4" t="n"/>
      <c r="H476" s="2" t="n"/>
      <c r="I476" s="4" t="n"/>
      <c r="J476" s="2" t="n"/>
      <c r="K476" s="5" t="n"/>
      <c r="L476" s="6" t="n"/>
      <c r="M476" s="6" t="n"/>
      <c r="N476" s="6" t="n"/>
      <c r="O476" s="6" t="n"/>
      <c r="P476" s="7">
        <f>IF(A476="","",K476*L476)</f>
        <v/>
      </c>
      <c r="Q476" s="7">
        <f>IF(A476="","",IF(H476="Achat",(O476-L476)*K476,IF(H476="Vente",(L476-O476)*K476,0)))</f>
        <v/>
      </c>
      <c r="R476" s="7">
        <f>IF(A476="","",IFERROR(P476*VLOOKUP(F476,'Référentiels'!$A$2:$C$6,3,FALSE),0))</f>
        <v/>
      </c>
      <c r="S476" s="7">
        <f>IF(A476="","",Q476-R476)</f>
        <v/>
      </c>
      <c r="T476" s="7">
        <f>IF(A476="","",MAX(L476-M476,M476-L476)*K476)</f>
        <v/>
      </c>
      <c r="U476" s="8">
        <f>IF(A476="","",IFERROR(S476/T476,0))</f>
        <v/>
      </c>
      <c r="V476" s="9">
        <f>IF(A476="","",IF(S476&gt;0,"Gagnant",IF(S476&lt;0,"Perdant","Égalité")))</f>
        <v/>
      </c>
      <c r="W476" s="2" t="n"/>
      <c r="X476" s="4" t="n"/>
    </row>
    <row r="477">
      <c r="A477" s="2" t="n"/>
      <c r="B477" s="3" t="n"/>
      <c r="C477" s="3" t="n"/>
      <c r="D477" s="4" t="n"/>
      <c r="E477" s="4" t="n"/>
      <c r="F477" s="4" t="n"/>
      <c r="G477" s="4" t="n"/>
      <c r="H477" s="2" t="n"/>
      <c r="I477" s="4" t="n"/>
      <c r="J477" s="2" t="n"/>
      <c r="K477" s="5" t="n"/>
      <c r="L477" s="6" t="n"/>
      <c r="M477" s="6" t="n"/>
      <c r="N477" s="6" t="n"/>
      <c r="O477" s="6" t="n"/>
      <c r="P477" s="10">
        <f>IF(A477="","",K477*L477)</f>
        <v/>
      </c>
      <c r="Q477" s="10">
        <f>IF(A477="","",IF(H477="Achat",(O477-L477)*K477,IF(H477="Vente",(L477-O477)*K477,0)))</f>
        <v/>
      </c>
      <c r="R477" s="10">
        <f>IF(A477="","",IFERROR(P477*VLOOKUP(F477,'Référentiels'!$A$2:$C$6,3,FALSE),0))</f>
        <v/>
      </c>
      <c r="S477" s="10">
        <f>IF(A477="","",Q477-R477)</f>
        <v/>
      </c>
      <c r="T477" s="10">
        <f>IF(A477="","",MAX(L477-M477,M477-L477)*K477)</f>
        <v/>
      </c>
      <c r="U477" s="11">
        <f>IF(A477="","",IFERROR(S477/T477,0))</f>
        <v/>
      </c>
      <c r="V477" s="12">
        <f>IF(A477="","",IF(S477&gt;0,"Gagnant",IF(S477&lt;0,"Perdant","Égalité")))</f>
        <v/>
      </c>
      <c r="W477" s="2" t="n"/>
      <c r="X477" s="4" t="n"/>
    </row>
    <row r="478">
      <c r="A478" s="2" t="n"/>
      <c r="B478" s="3" t="n"/>
      <c r="C478" s="3" t="n"/>
      <c r="D478" s="4" t="n"/>
      <c r="E478" s="4" t="n"/>
      <c r="F478" s="4" t="n"/>
      <c r="G478" s="4" t="n"/>
      <c r="H478" s="2" t="n"/>
      <c r="I478" s="4" t="n"/>
      <c r="J478" s="2" t="n"/>
      <c r="K478" s="5" t="n"/>
      <c r="L478" s="6" t="n"/>
      <c r="M478" s="6" t="n"/>
      <c r="N478" s="6" t="n"/>
      <c r="O478" s="6" t="n"/>
      <c r="P478" s="7">
        <f>IF(A478="","",K478*L478)</f>
        <v/>
      </c>
      <c r="Q478" s="7">
        <f>IF(A478="","",IF(H478="Achat",(O478-L478)*K478,IF(H478="Vente",(L478-O478)*K478,0)))</f>
        <v/>
      </c>
      <c r="R478" s="7">
        <f>IF(A478="","",IFERROR(P478*VLOOKUP(F478,'Référentiels'!$A$2:$C$6,3,FALSE),0))</f>
        <v/>
      </c>
      <c r="S478" s="7">
        <f>IF(A478="","",Q478-R478)</f>
        <v/>
      </c>
      <c r="T478" s="7">
        <f>IF(A478="","",MAX(L478-M478,M478-L478)*K478)</f>
        <v/>
      </c>
      <c r="U478" s="8">
        <f>IF(A478="","",IFERROR(S478/T478,0))</f>
        <v/>
      </c>
      <c r="V478" s="9">
        <f>IF(A478="","",IF(S478&gt;0,"Gagnant",IF(S478&lt;0,"Perdant","Égalité")))</f>
        <v/>
      </c>
      <c r="W478" s="2" t="n"/>
      <c r="X478" s="4" t="n"/>
    </row>
    <row r="479">
      <c r="A479" s="2" t="n"/>
      <c r="B479" s="3" t="n"/>
      <c r="C479" s="3" t="n"/>
      <c r="D479" s="4" t="n"/>
      <c r="E479" s="4" t="n"/>
      <c r="F479" s="4" t="n"/>
      <c r="G479" s="4" t="n"/>
      <c r="H479" s="2" t="n"/>
      <c r="I479" s="4" t="n"/>
      <c r="J479" s="2" t="n"/>
      <c r="K479" s="5" t="n"/>
      <c r="L479" s="6" t="n"/>
      <c r="M479" s="6" t="n"/>
      <c r="N479" s="6" t="n"/>
      <c r="O479" s="6" t="n"/>
      <c r="P479" s="10">
        <f>IF(A479="","",K479*L479)</f>
        <v/>
      </c>
      <c r="Q479" s="10">
        <f>IF(A479="","",IF(H479="Achat",(O479-L479)*K479,IF(H479="Vente",(L479-O479)*K479,0)))</f>
        <v/>
      </c>
      <c r="R479" s="10">
        <f>IF(A479="","",IFERROR(P479*VLOOKUP(F479,'Référentiels'!$A$2:$C$6,3,FALSE),0))</f>
        <v/>
      </c>
      <c r="S479" s="10">
        <f>IF(A479="","",Q479-R479)</f>
        <v/>
      </c>
      <c r="T479" s="10">
        <f>IF(A479="","",MAX(L479-M479,M479-L479)*K479)</f>
        <v/>
      </c>
      <c r="U479" s="11">
        <f>IF(A479="","",IFERROR(S479/T479,0))</f>
        <v/>
      </c>
      <c r="V479" s="12">
        <f>IF(A479="","",IF(S479&gt;0,"Gagnant",IF(S479&lt;0,"Perdant","Égalité")))</f>
        <v/>
      </c>
      <c r="W479" s="2" t="n"/>
      <c r="X479" s="4" t="n"/>
    </row>
    <row r="480">
      <c r="A480" s="2" t="n"/>
      <c r="B480" s="3" t="n"/>
      <c r="C480" s="3" t="n"/>
      <c r="D480" s="4" t="n"/>
      <c r="E480" s="4" t="n"/>
      <c r="F480" s="4" t="n"/>
      <c r="G480" s="4" t="n"/>
      <c r="H480" s="2" t="n"/>
      <c r="I480" s="4" t="n"/>
      <c r="J480" s="2" t="n"/>
      <c r="K480" s="5" t="n"/>
      <c r="L480" s="6" t="n"/>
      <c r="M480" s="6" t="n"/>
      <c r="N480" s="6" t="n"/>
      <c r="O480" s="6" t="n"/>
      <c r="P480" s="7">
        <f>IF(A480="","",K480*L480)</f>
        <v/>
      </c>
      <c r="Q480" s="7">
        <f>IF(A480="","",IF(H480="Achat",(O480-L480)*K480,IF(H480="Vente",(L480-O480)*K480,0)))</f>
        <v/>
      </c>
      <c r="R480" s="7">
        <f>IF(A480="","",IFERROR(P480*VLOOKUP(F480,'Référentiels'!$A$2:$C$6,3,FALSE),0))</f>
        <v/>
      </c>
      <c r="S480" s="7">
        <f>IF(A480="","",Q480-R480)</f>
        <v/>
      </c>
      <c r="T480" s="7">
        <f>IF(A480="","",MAX(L480-M480,M480-L480)*K480)</f>
        <v/>
      </c>
      <c r="U480" s="8">
        <f>IF(A480="","",IFERROR(S480/T480,0))</f>
        <v/>
      </c>
      <c r="V480" s="9">
        <f>IF(A480="","",IF(S480&gt;0,"Gagnant",IF(S480&lt;0,"Perdant","Égalité")))</f>
        <v/>
      </c>
      <c r="W480" s="2" t="n"/>
      <c r="X480" s="4" t="n"/>
    </row>
    <row r="481">
      <c r="A481" s="2" t="n"/>
      <c r="B481" s="3" t="n"/>
      <c r="C481" s="3" t="n"/>
      <c r="D481" s="4" t="n"/>
      <c r="E481" s="4" t="n"/>
      <c r="F481" s="4" t="n"/>
      <c r="G481" s="4" t="n"/>
      <c r="H481" s="2" t="n"/>
      <c r="I481" s="4" t="n"/>
      <c r="J481" s="2" t="n"/>
      <c r="K481" s="5" t="n"/>
      <c r="L481" s="6" t="n"/>
      <c r="M481" s="6" t="n"/>
      <c r="N481" s="6" t="n"/>
      <c r="O481" s="6" t="n"/>
      <c r="P481" s="10">
        <f>IF(A481="","",K481*L481)</f>
        <v/>
      </c>
      <c r="Q481" s="10">
        <f>IF(A481="","",IF(H481="Achat",(O481-L481)*K481,IF(H481="Vente",(L481-O481)*K481,0)))</f>
        <v/>
      </c>
      <c r="R481" s="10">
        <f>IF(A481="","",IFERROR(P481*VLOOKUP(F481,'Référentiels'!$A$2:$C$6,3,FALSE),0))</f>
        <v/>
      </c>
      <c r="S481" s="10">
        <f>IF(A481="","",Q481-R481)</f>
        <v/>
      </c>
      <c r="T481" s="10">
        <f>IF(A481="","",MAX(L481-M481,M481-L481)*K481)</f>
        <v/>
      </c>
      <c r="U481" s="11">
        <f>IF(A481="","",IFERROR(S481/T481,0))</f>
        <v/>
      </c>
      <c r="V481" s="12">
        <f>IF(A481="","",IF(S481&gt;0,"Gagnant",IF(S481&lt;0,"Perdant","Égalité")))</f>
        <v/>
      </c>
      <c r="W481" s="2" t="n"/>
      <c r="X481" s="4" t="n"/>
    </row>
    <row r="482">
      <c r="A482" s="2" t="n"/>
      <c r="B482" s="3" t="n"/>
      <c r="C482" s="3" t="n"/>
      <c r="D482" s="4" t="n"/>
      <c r="E482" s="4" t="n"/>
      <c r="F482" s="4" t="n"/>
      <c r="G482" s="4" t="n"/>
      <c r="H482" s="2" t="n"/>
      <c r="I482" s="4" t="n"/>
      <c r="J482" s="2" t="n"/>
      <c r="K482" s="5" t="n"/>
      <c r="L482" s="6" t="n"/>
      <c r="M482" s="6" t="n"/>
      <c r="N482" s="6" t="n"/>
      <c r="O482" s="6" t="n"/>
      <c r="P482" s="7">
        <f>IF(A482="","",K482*L482)</f>
        <v/>
      </c>
      <c r="Q482" s="7">
        <f>IF(A482="","",IF(H482="Achat",(O482-L482)*K482,IF(H482="Vente",(L482-O482)*K482,0)))</f>
        <v/>
      </c>
      <c r="R482" s="7">
        <f>IF(A482="","",IFERROR(P482*VLOOKUP(F482,'Référentiels'!$A$2:$C$6,3,FALSE),0))</f>
        <v/>
      </c>
      <c r="S482" s="7">
        <f>IF(A482="","",Q482-R482)</f>
        <v/>
      </c>
      <c r="T482" s="7">
        <f>IF(A482="","",MAX(L482-M482,M482-L482)*K482)</f>
        <v/>
      </c>
      <c r="U482" s="8">
        <f>IF(A482="","",IFERROR(S482/T482,0))</f>
        <v/>
      </c>
      <c r="V482" s="9">
        <f>IF(A482="","",IF(S482&gt;0,"Gagnant",IF(S482&lt;0,"Perdant","Égalité")))</f>
        <v/>
      </c>
      <c r="W482" s="2" t="n"/>
      <c r="X482" s="4" t="n"/>
    </row>
    <row r="483">
      <c r="A483" s="2" t="n"/>
      <c r="B483" s="3" t="n"/>
      <c r="C483" s="3" t="n"/>
      <c r="D483" s="4" t="n"/>
      <c r="E483" s="4" t="n"/>
      <c r="F483" s="4" t="n"/>
      <c r="G483" s="4" t="n"/>
      <c r="H483" s="2" t="n"/>
      <c r="I483" s="4" t="n"/>
      <c r="J483" s="2" t="n"/>
      <c r="K483" s="5" t="n"/>
      <c r="L483" s="6" t="n"/>
      <c r="M483" s="6" t="n"/>
      <c r="N483" s="6" t="n"/>
      <c r="O483" s="6" t="n"/>
      <c r="P483" s="10">
        <f>IF(A483="","",K483*L483)</f>
        <v/>
      </c>
      <c r="Q483" s="10">
        <f>IF(A483="","",IF(H483="Achat",(O483-L483)*K483,IF(H483="Vente",(L483-O483)*K483,0)))</f>
        <v/>
      </c>
      <c r="R483" s="10">
        <f>IF(A483="","",IFERROR(P483*VLOOKUP(F483,'Référentiels'!$A$2:$C$6,3,FALSE),0))</f>
        <v/>
      </c>
      <c r="S483" s="10">
        <f>IF(A483="","",Q483-R483)</f>
        <v/>
      </c>
      <c r="T483" s="10">
        <f>IF(A483="","",MAX(L483-M483,M483-L483)*K483)</f>
        <v/>
      </c>
      <c r="U483" s="11">
        <f>IF(A483="","",IFERROR(S483/T483,0))</f>
        <v/>
      </c>
      <c r="V483" s="12">
        <f>IF(A483="","",IF(S483&gt;0,"Gagnant",IF(S483&lt;0,"Perdant","Égalité")))</f>
        <v/>
      </c>
      <c r="W483" s="2" t="n"/>
      <c r="X483" s="4" t="n"/>
    </row>
    <row r="484">
      <c r="A484" s="2" t="n"/>
      <c r="B484" s="3" t="n"/>
      <c r="C484" s="3" t="n"/>
      <c r="D484" s="4" t="n"/>
      <c r="E484" s="4" t="n"/>
      <c r="F484" s="4" t="n"/>
      <c r="G484" s="4" t="n"/>
      <c r="H484" s="2" t="n"/>
      <c r="I484" s="4" t="n"/>
      <c r="J484" s="2" t="n"/>
      <c r="K484" s="5" t="n"/>
      <c r="L484" s="6" t="n"/>
      <c r="M484" s="6" t="n"/>
      <c r="N484" s="6" t="n"/>
      <c r="O484" s="6" t="n"/>
      <c r="P484" s="7">
        <f>IF(A484="","",K484*L484)</f>
        <v/>
      </c>
      <c r="Q484" s="7">
        <f>IF(A484="","",IF(H484="Achat",(O484-L484)*K484,IF(H484="Vente",(L484-O484)*K484,0)))</f>
        <v/>
      </c>
      <c r="R484" s="7">
        <f>IF(A484="","",IFERROR(P484*VLOOKUP(F484,'Référentiels'!$A$2:$C$6,3,FALSE),0))</f>
        <v/>
      </c>
      <c r="S484" s="7">
        <f>IF(A484="","",Q484-R484)</f>
        <v/>
      </c>
      <c r="T484" s="7">
        <f>IF(A484="","",MAX(L484-M484,M484-L484)*K484)</f>
        <v/>
      </c>
      <c r="U484" s="8">
        <f>IF(A484="","",IFERROR(S484/T484,0))</f>
        <v/>
      </c>
      <c r="V484" s="9">
        <f>IF(A484="","",IF(S484&gt;0,"Gagnant",IF(S484&lt;0,"Perdant","Égalité")))</f>
        <v/>
      </c>
      <c r="W484" s="2" t="n"/>
      <c r="X484" s="4" t="n"/>
    </row>
    <row r="485">
      <c r="A485" s="2" t="n"/>
      <c r="B485" s="3" t="n"/>
      <c r="C485" s="3" t="n"/>
      <c r="D485" s="4" t="n"/>
      <c r="E485" s="4" t="n"/>
      <c r="F485" s="4" t="n"/>
      <c r="G485" s="4" t="n"/>
      <c r="H485" s="2" t="n"/>
      <c r="I485" s="4" t="n"/>
      <c r="J485" s="2" t="n"/>
      <c r="K485" s="5" t="n"/>
      <c r="L485" s="6" t="n"/>
      <c r="M485" s="6" t="n"/>
      <c r="N485" s="6" t="n"/>
      <c r="O485" s="6" t="n"/>
      <c r="P485" s="10">
        <f>IF(A485="","",K485*L485)</f>
        <v/>
      </c>
      <c r="Q485" s="10">
        <f>IF(A485="","",IF(H485="Achat",(O485-L485)*K485,IF(H485="Vente",(L485-O485)*K485,0)))</f>
        <v/>
      </c>
      <c r="R485" s="10">
        <f>IF(A485="","",IFERROR(P485*VLOOKUP(F485,'Référentiels'!$A$2:$C$6,3,FALSE),0))</f>
        <v/>
      </c>
      <c r="S485" s="10">
        <f>IF(A485="","",Q485-R485)</f>
        <v/>
      </c>
      <c r="T485" s="10">
        <f>IF(A485="","",MAX(L485-M485,M485-L485)*K485)</f>
        <v/>
      </c>
      <c r="U485" s="11">
        <f>IF(A485="","",IFERROR(S485/T485,0))</f>
        <v/>
      </c>
      <c r="V485" s="12">
        <f>IF(A485="","",IF(S485&gt;0,"Gagnant",IF(S485&lt;0,"Perdant","Égalité")))</f>
        <v/>
      </c>
      <c r="W485" s="2" t="n"/>
      <c r="X485" s="4" t="n"/>
    </row>
    <row r="486">
      <c r="A486" s="2" t="n"/>
      <c r="B486" s="3" t="n"/>
      <c r="C486" s="3" t="n"/>
      <c r="D486" s="4" t="n"/>
      <c r="E486" s="4" t="n"/>
      <c r="F486" s="4" t="n"/>
      <c r="G486" s="4" t="n"/>
      <c r="H486" s="2" t="n"/>
      <c r="I486" s="4" t="n"/>
      <c r="J486" s="2" t="n"/>
      <c r="K486" s="5" t="n"/>
      <c r="L486" s="6" t="n"/>
      <c r="M486" s="6" t="n"/>
      <c r="N486" s="6" t="n"/>
      <c r="O486" s="6" t="n"/>
      <c r="P486" s="7">
        <f>IF(A486="","",K486*L486)</f>
        <v/>
      </c>
      <c r="Q486" s="7">
        <f>IF(A486="","",IF(H486="Achat",(O486-L486)*K486,IF(H486="Vente",(L486-O486)*K486,0)))</f>
        <v/>
      </c>
      <c r="R486" s="7">
        <f>IF(A486="","",IFERROR(P486*VLOOKUP(F486,'Référentiels'!$A$2:$C$6,3,FALSE),0))</f>
        <v/>
      </c>
      <c r="S486" s="7">
        <f>IF(A486="","",Q486-R486)</f>
        <v/>
      </c>
      <c r="T486" s="7">
        <f>IF(A486="","",MAX(L486-M486,M486-L486)*K486)</f>
        <v/>
      </c>
      <c r="U486" s="8">
        <f>IF(A486="","",IFERROR(S486/T486,0))</f>
        <v/>
      </c>
      <c r="V486" s="9">
        <f>IF(A486="","",IF(S486&gt;0,"Gagnant",IF(S486&lt;0,"Perdant","Égalité")))</f>
        <v/>
      </c>
      <c r="W486" s="2" t="n"/>
      <c r="X486" s="4" t="n"/>
    </row>
    <row r="487">
      <c r="A487" s="2" t="n"/>
      <c r="B487" s="3" t="n"/>
      <c r="C487" s="3" t="n"/>
      <c r="D487" s="4" t="n"/>
      <c r="E487" s="4" t="n"/>
      <c r="F487" s="4" t="n"/>
      <c r="G487" s="4" t="n"/>
      <c r="H487" s="2" t="n"/>
      <c r="I487" s="4" t="n"/>
      <c r="J487" s="2" t="n"/>
      <c r="K487" s="5" t="n"/>
      <c r="L487" s="6" t="n"/>
      <c r="M487" s="6" t="n"/>
      <c r="N487" s="6" t="n"/>
      <c r="O487" s="6" t="n"/>
      <c r="P487" s="10">
        <f>IF(A487="","",K487*L487)</f>
        <v/>
      </c>
      <c r="Q487" s="10">
        <f>IF(A487="","",IF(H487="Achat",(O487-L487)*K487,IF(H487="Vente",(L487-O487)*K487,0)))</f>
        <v/>
      </c>
      <c r="R487" s="10">
        <f>IF(A487="","",IFERROR(P487*VLOOKUP(F487,'Référentiels'!$A$2:$C$6,3,FALSE),0))</f>
        <v/>
      </c>
      <c r="S487" s="10">
        <f>IF(A487="","",Q487-R487)</f>
        <v/>
      </c>
      <c r="T487" s="10">
        <f>IF(A487="","",MAX(L487-M487,M487-L487)*K487)</f>
        <v/>
      </c>
      <c r="U487" s="11">
        <f>IF(A487="","",IFERROR(S487/T487,0))</f>
        <v/>
      </c>
      <c r="V487" s="12">
        <f>IF(A487="","",IF(S487&gt;0,"Gagnant",IF(S487&lt;0,"Perdant","Égalité")))</f>
        <v/>
      </c>
      <c r="W487" s="2" t="n"/>
      <c r="X487" s="4" t="n"/>
    </row>
    <row r="488">
      <c r="A488" s="2" t="n"/>
      <c r="B488" s="3" t="n"/>
      <c r="C488" s="3" t="n"/>
      <c r="D488" s="4" t="n"/>
      <c r="E488" s="4" t="n"/>
      <c r="F488" s="4" t="n"/>
      <c r="G488" s="4" t="n"/>
      <c r="H488" s="2" t="n"/>
      <c r="I488" s="4" t="n"/>
      <c r="J488" s="2" t="n"/>
      <c r="K488" s="5" t="n"/>
      <c r="L488" s="6" t="n"/>
      <c r="M488" s="6" t="n"/>
      <c r="N488" s="6" t="n"/>
      <c r="O488" s="6" t="n"/>
      <c r="P488" s="7">
        <f>IF(A488="","",K488*L488)</f>
        <v/>
      </c>
      <c r="Q488" s="7">
        <f>IF(A488="","",IF(H488="Achat",(O488-L488)*K488,IF(H488="Vente",(L488-O488)*K488,0)))</f>
        <v/>
      </c>
      <c r="R488" s="7">
        <f>IF(A488="","",IFERROR(P488*VLOOKUP(F488,'Référentiels'!$A$2:$C$6,3,FALSE),0))</f>
        <v/>
      </c>
      <c r="S488" s="7">
        <f>IF(A488="","",Q488-R488)</f>
        <v/>
      </c>
      <c r="T488" s="7">
        <f>IF(A488="","",MAX(L488-M488,M488-L488)*K488)</f>
        <v/>
      </c>
      <c r="U488" s="8">
        <f>IF(A488="","",IFERROR(S488/T488,0))</f>
        <v/>
      </c>
      <c r="V488" s="9">
        <f>IF(A488="","",IF(S488&gt;0,"Gagnant",IF(S488&lt;0,"Perdant","Égalité")))</f>
        <v/>
      </c>
      <c r="W488" s="2" t="n"/>
      <c r="X488" s="4" t="n"/>
    </row>
    <row r="489">
      <c r="A489" s="2" t="n"/>
      <c r="B489" s="3" t="n"/>
      <c r="C489" s="3" t="n"/>
      <c r="D489" s="4" t="n"/>
      <c r="E489" s="4" t="n"/>
      <c r="F489" s="4" t="n"/>
      <c r="G489" s="4" t="n"/>
      <c r="H489" s="2" t="n"/>
      <c r="I489" s="4" t="n"/>
      <c r="J489" s="2" t="n"/>
      <c r="K489" s="5" t="n"/>
      <c r="L489" s="6" t="n"/>
      <c r="M489" s="6" t="n"/>
      <c r="N489" s="6" t="n"/>
      <c r="O489" s="6" t="n"/>
      <c r="P489" s="10">
        <f>IF(A489="","",K489*L489)</f>
        <v/>
      </c>
      <c r="Q489" s="10">
        <f>IF(A489="","",IF(H489="Achat",(O489-L489)*K489,IF(H489="Vente",(L489-O489)*K489,0)))</f>
        <v/>
      </c>
      <c r="R489" s="10">
        <f>IF(A489="","",IFERROR(P489*VLOOKUP(F489,'Référentiels'!$A$2:$C$6,3,FALSE),0))</f>
        <v/>
      </c>
      <c r="S489" s="10">
        <f>IF(A489="","",Q489-R489)</f>
        <v/>
      </c>
      <c r="T489" s="10">
        <f>IF(A489="","",MAX(L489-M489,M489-L489)*K489)</f>
        <v/>
      </c>
      <c r="U489" s="11">
        <f>IF(A489="","",IFERROR(S489/T489,0))</f>
        <v/>
      </c>
      <c r="V489" s="12">
        <f>IF(A489="","",IF(S489&gt;0,"Gagnant",IF(S489&lt;0,"Perdant","Égalité")))</f>
        <v/>
      </c>
      <c r="W489" s="2" t="n"/>
      <c r="X489" s="4" t="n"/>
    </row>
    <row r="490">
      <c r="A490" s="2" t="n"/>
      <c r="B490" s="3" t="n"/>
      <c r="C490" s="3" t="n"/>
      <c r="D490" s="4" t="n"/>
      <c r="E490" s="4" t="n"/>
      <c r="F490" s="4" t="n"/>
      <c r="G490" s="4" t="n"/>
      <c r="H490" s="2" t="n"/>
      <c r="I490" s="4" t="n"/>
      <c r="J490" s="2" t="n"/>
      <c r="K490" s="5" t="n"/>
      <c r="L490" s="6" t="n"/>
      <c r="M490" s="6" t="n"/>
      <c r="N490" s="6" t="n"/>
      <c r="O490" s="6" t="n"/>
      <c r="P490" s="7">
        <f>IF(A490="","",K490*L490)</f>
        <v/>
      </c>
      <c r="Q490" s="7">
        <f>IF(A490="","",IF(H490="Achat",(O490-L490)*K490,IF(H490="Vente",(L490-O490)*K490,0)))</f>
        <v/>
      </c>
      <c r="R490" s="7">
        <f>IF(A490="","",IFERROR(P490*VLOOKUP(F490,'Référentiels'!$A$2:$C$6,3,FALSE),0))</f>
        <v/>
      </c>
      <c r="S490" s="7">
        <f>IF(A490="","",Q490-R490)</f>
        <v/>
      </c>
      <c r="T490" s="7">
        <f>IF(A490="","",MAX(L490-M490,M490-L490)*K490)</f>
        <v/>
      </c>
      <c r="U490" s="8">
        <f>IF(A490="","",IFERROR(S490/T490,0))</f>
        <v/>
      </c>
      <c r="V490" s="9">
        <f>IF(A490="","",IF(S490&gt;0,"Gagnant",IF(S490&lt;0,"Perdant","Égalité")))</f>
        <v/>
      </c>
      <c r="W490" s="2" t="n"/>
      <c r="X490" s="4" t="n"/>
    </row>
    <row r="491">
      <c r="A491" s="2" t="n"/>
      <c r="B491" s="3" t="n"/>
      <c r="C491" s="3" t="n"/>
      <c r="D491" s="4" t="n"/>
      <c r="E491" s="4" t="n"/>
      <c r="F491" s="4" t="n"/>
      <c r="G491" s="4" t="n"/>
      <c r="H491" s="2" t="n"/>
      <c r="I491" s="4" t="n"/>
      <c r="J491" s="2" t="n"/>
      <c r="K491" s="5" t="n"/>
      <c r="L491" s="6" t="n"/>
      <c r="M491" s="6" t="n"/>
      <c r="N491" s="6" t="n"/>
      <c r="O491" s="6" t="n"/>
      <c r="P491" s="10">
        <f>IF(A491="","",K491*L491)</f>
        <v/>
      </c>
      <c r="Q491" s="10">
        <f>IF(A491="","",IF(H491="Achat",(O491-L491)*K491,IF(H491="Vente",(L491-O491)*K491,0)))</f>
        <v/>
      </c>
      <c r="R491" s="10">
        <f>IF(A491="","",IFERROR(P491*VLOOKUP(F491,'Référentiels'!$A$2:$C$6,3,FALSE),0))</f>
        <v/>
      </c>
      <c r="S491" s="10">
        <f>IF(A491="","",Q491-R491)</f>
        <v/>
      </c>
      <c r="T491" s="10">
        <f>IF(A491="","",MAX(L491-M491,M491-L491)*K491)</f>
        <v/>
      </c>
      <c r="U491" s="11">
        <f>IF(A491="","",IFERROR(S491/T491,0))</f>
        <v/>
      </c>
      <c r="V491" s="12">
        <f>IF(A491="","",IF(S491&gt;0,"Gagnant",IF(S491&lt;0,"Perdant","Égalité")))</f>
        <v/>
      </c>
      <c r="W491" s="2" t="n"/>
      <c r="X491" s="4" t="n"/>
    </row>
    <row r="492">
      <c r="A492" s="2" t="n"/>
      <c r="B492" s="3" t="n"/>
      <c r="C492" s="3" t="n"/>
      <c r="D492" s="4" t="n"/>
      <c r="E492" s="4" t="n"/>
      <c r="F492" s="4" t="n"/>
      <c r="G492" s="4" t="n"/>
      <c r="H492" s="2" t="n"/>
      <c r="I492" s="4" t="n"/>
      <c r="J492" s="2" t="n"/>
      <c r="K492" s="5" t="n"/>
      <c r="L492" s="6" t="n"/>
      <c r="M492" s="6" t="n"/>
      <c r="N492" s="6" t="n"/>
      <c r="O492" s="6" t="n"/>
      <c r="P492" s="7">
        <f>IF(A492="","",K492*L492)</f>
        <v/>
      </c>
      <c r="Q492" s="7">
        <f>IF(A492="","",IF(H492="Achat",(O492-L492)*K492,IF(H492="Vente",(L492-O492)*K492,0)))</f>
        <v/>
      </c>
      <c r="R492" s="7">
        <f>IF(A492="","",IFERROR(P492*VLOOKUP(F492,'Référentiels'!$A$2:$C$6,3,FALSE),0))</f>
        <v/>
      </c>
      <c r="S492" s="7">
        <f>IF(A492="","",Q492-R492)</f>
        <v/>
      </c>
      <c r="T492" s="7">
        <f>IF(A492="","",MAX(L492-M492,M492-L492)*K492)</f>
        <v/>
      </c>
      <c r="U492" s="8">
        <f>IF(A492="","",IFERROR(S492/T492,0))</f>
        <v/>
      </c>
      <c r="V492" s="9">
        <f>IF(A492="","",IF(S492&gt;0,"Gagnant",IF(S492&lt;0,"Perdant","Égalité")))</f>
        <v/>
      </c>
      <c r="W492" s="2" t="n"/>
      <c r="X492" s="4" t="n"/>
    </row>
    <row r="493">
      <c r="A493" s="2" t="n"/>
      <c r="B493" s="3" t="n"/>
      <c r="C493" s="3" t="n"/>
      <c r="D493" s="4" t="n"/>
      <c r="E493" s="4" t="n"/>
      <c r="F493" s="4" t="n"/>
      <c r="G493" s="4" t="n"/>
      <c r="H493" s="2" t="n"/>
      <c r="I493" s="4" t="n"/>
      <c r="J493" s="2" t="n"/>
      <c r="K493" s="5" t="n"/>
      <c r="L493" s="6" t="n"/>
      <c r="M493" s="6" t="n"/>
      <c r="N493" s="6" t="n"/>
      <c r="O493" s="6" t="n"/>
      <c r="P493" s="10">
        <f>IF(A493="","",K493*L493)</f>
        <v/>
      </c>
      <c r="Q493" s="10">
        <f>IF(A493="","",IF(H493="Achat",(O493-L493)*K493,IF(H493="Vente",(L493-O493)*K493,0)))</f>
        <v/>
      </c>
      <c r="R493" s="10">
        <f>IF(A493="","",IFERROR(P493*VLOOKUP(F493,'Référentiels'!$A$2:$C$6,3,FALSE),0))</f>
        <v/>
      </c>
      <c r="S493" s="10">
        <f>IF(A493="","",Q493-R493)</f>
        <v/>
      </c>
      <c r="T493" s="10">
        <f>IF(A493="","",MAX(L493-M493,M493-L493)*K493)</f>
        <v/>
      </c>
      <c r="U493" s="11">
        <f>IF(A493="","",IFERROR(S493/T493,0))</f>
        <v/>
      </c>
      <c r="V493" s="12">
        <f>IF(A493="","",IF(S493&gt;0,"Gagnant",IF(S493&lt;0,"Perdant","Égalité")))</f>
        <v/>
      </c>
      <c r="W493" s="2" t="n"/>
      <c r="X493" s="4" t="n"/>
    </row>
    <row r="494">
      <c r="A494" s="2" t="n"/>
      <c r="B494" s="3" t="n"/>
      <c r="C494" s="3" t="n"/>
      <c r="D494" s="4" t="n"/>
      <c r="E494" s="4" t="n"/>
      <c r="F494" s="4" t="n"/>
      <c r="G494" s="4" t="n"/>
      <c r="H494" s="2" t="n"/>
      <c r="I494" s="4" t="n"/>
      <c r="J494" s="2" t="n"/>
      <c r="K494" s="5" t="n"/>
      <c r="L494" s="6" t="n"/>
      <c r="M494" s="6" t="n"/>
      <c r="N494" s="6" t="n"/>
      <c r="O494" s="6" t="n"/>
      <c r="P494" s="7">
        <f>IF(A494="","",K494*L494)</f>
        <v/>
      </c>
      <c r="Q494" s="7">
        <f>IF(A494="","",IF(H494="Achat",(O494-L494)*K494,IF(H494="Vente",(L494-O494)*K494,0)))</f>
        <v/>
      </c>
      <c r="R494" s="7">
        <f>IF(A494="","",IFERROR(P494*VLOOKUP(F494,'Référentiels'!$A$2:$C$6,3,FALSE),0))</f>
        <v/>
      </c>
      <c r="S494" s="7">
        <f>IF(A494="","",Q494-R494)</f>
        <v/>
      </c>
      <c r="T494" s="7">
        <f>IF(A494="","",MAX(L494-M494,M494-L494)*K494)</f>
        <v/>
      </c>
      <c r="U494" s="8">
        <f>IF(A494="","",IFERROR(S494/T494,0))</f>
        <v/>
      </c>
      <c r="V494" s="9">
        <f>IF(A494="","",IF(S494&gt;0,"Gagnant",IF(S494&lt;0,"Perdant","Égalité")))</f>
        <v/>
      </c>
      <c r="W494" s="2" t="n"/>
      <c r="X494" s="4" t="n"/>
    </row>
    <row r="495">
      <c r="A495" s="2" t="n"/>
      <c r="B495" s="3" t="n"/>
      <c r="C495" s="3" t="n"/>
      <c r="D495" s="4" t="n"/>
      <c r="E495" s="4" t="n"/>
      <c r="F495" s="4" t="n"/>
      <c r="G495" s="4" t="n"/>
      <c r="H495" s="2" t="n"/>
      <c r="I495" s="4" t="n"/>
      <c r="J495" s="2" t="n"/>
      <c r="K495" s="5" t="n"/>
      <c r="L495" s="6" t="n"/>
      <c r="M495" s="6" t="n"/>
      <c r="N495" s="6" t="n"/>
      <c r="O495" s="6" t="n"/>
      <c r="P495" s="10">
        <f>IF(A495="","",K495*L495)</f>
        <v/>
      </c>
      <c r="Q495" s="10">
        <f>IF(A495="","",IF(H495="Achat",(O495-L495)*K495,IF(H495="Vente",(L495-O495)*K495,0)))</f>
        <v/>
      </c>
      <c r="R495" s="10">
        <f>IF(A495="","",IFERROR(P495*VLOOKUP(F495,'Référentiels'!$A$2:$C$6,3,FALSE),0))</f>
        <v/>
      </c>
      <c r="S495" s="10">
        <f>IF(A495="","",Q495-R495)</f>
        <v/>
      </c>
      <c r="T495" s="10">
        <f>IF(A495="","",MAX(L495-M495,M495-L495)*K495)</f>
        <v/>
      </c>
      <c r="U495" s="11">
        <f>IF(A495="","",IFERROR(S495/T495,0))</f>
        <v/>
      </c>
      <c r="V495" s="12">
        <f>IF(A495="","",IF(S495&gt;0,"Gagnant",IF(S495&lt;0,"Perdant","Égalité")))</f>
        <v/>
      </c>
      <c r="W495" s="2" t="n"/>
      <c r="X495" s="4" t="n"/>
    </row>
    <row r="496">
      <c r="A496" s="2" t="n"/>
      <c r="B496" s="3" t="n"/>
      <c r="C496" s="3" t="n"/>
      <c r="D496" s="4" t="n"/>
      <c r="E496" s="4" t="n"/>
      <c r="F496" s="4" t="n"/>
      <c r="G496" s="4" t="n"/>
      <c r="H496" s="2" t="n"/>
      <c r="I496" s="4" t="n"/>
      <c r="J496" s="2" t="n"/>
      <c r="K496" s="5" t="n"/>
      <c r="L496" s="6" t="n"/>
      <c r="M496" s="6" t="n"/>
      <c r="N496" s="6" t="n"/>
      <c r="O496" s="6" t="n"/>
      <c r="P496" s="7">
        <f>IF(A496="","",K496*L496)</f>
        <v/>
      </c>
      <c r="Q496" s="7">
        <f>IF(A496="","",IF(H496="Achat",(O496-L496)*K496,IF(H496="Vente",(L496-O496)*K496,0)))</f>
        <v/>
      </c>
      <c r="R496" s="7">
        <f>IF(A496="","",IFERROR(P496*VLOOKUP(F496,'Référentiels'!$A$2:$C$6,3,FALSE),0))</f>
        <v/>
      </c>
      <c r="S496" s="7">
        <f>IF(A496="","",Q496-R496)</f>
        <v/>
      </c>
      <c r="T496" s="7">
        <f>IF(A496="","",MAX(L496-M496,M496-L496)*K496)</f>
        <v/>
      </c>
      <c r="U496" s="8">
        <f>IF(A496="","",IFERROR(S496/T496,0))</f>
        <v/>
      </c>
      <c r="V496" s="9">
        <f>IF(A496="","",IF(S496&gt;0,"Gagnant",IF(S496&lt;0,"Perdant","Égalité")))</f>
        <v/>
      </c>
      <c r="W496" s="2" t="n"/>
      <c r="X496" s="4" t="n"/>
    </row>
    <row r="497">
      <c r="A497" s="2" t="n"/>
      <c r="B497" s="3" t="n"/>
      <c r="C497" s="3" t="n"/>
      <c r="D497" s="4" t="n"/>
      <c r="E497" s="4" t="n"/>
      <c r="F497" s="4" t="n"/>
      <c r="G497" s="4" t="n"/>
      <c r="H497" s="2" t="n"/>
      <c r="I497" s="4" t="n"/>
      <c r="J497" s="2" t="n"/>
      <c r="K497" s="5" t="n"/>
      <c r="L497" s="6" t="n"/>
      <c r="M497" s="6" t="n"/>
      <c r="N497" s="6" t="n"/>
      <c r="O497" s="6" t="n"/>
      <c r="P497" s="10">
        <f>IF(A497="","",K497*L497)</f>
        <v/>
      </c>
      <c r="Q497" s="10">
        <f>IF(A497="","",IF(H497="Achat",(O497-L497)*K497,IF(H497="Vente",(L497-O497)*K497,0)))</f>
        <v/>
      </c>
      <c r="R497" s="10">
        <f>IF(A497="","",IFERROR(P497*VLOOKUP(F497,'Référentiels'!$A$2:$C$6,3,FALSE),0))</f>
        <v/>
      </c>
      <c r="S497" s="10">
        <f>IF(A497="","",Q497-R497)</f>
        <v/>
      </c>
      <c r="T497" s="10">
        <f>IF(A497="","",MAX(L497-M497,M497-L497)*K497)</f>
        <v/>
      </c>
      <c r="U497" s="11">
        <f>IF(A497="","",IFERROR(S497/T497,0))</f>
        <v/>
      </c>
      <c r="V497" s="12">
        <f>IF(A497="","",IF(S497&gt;0,"Gagnant",IF(S497&lt;0,"Perdant","Égalité")))</f>
        <v/>
      </c>
      <c r="W497" s="2" t="n"/>
      <c r="X497" s="4" t="n"/>
    </row>
    <row r="498">
      <c r="A498" s="2" t="n"/>
      <c r="B498" s="3" t="n"/>
      <c r="C498" s="3" t="n"/>
      <c r="D498" s="4" t="n"/>
      <c r="E498" s="4" t="n"/>
      <c r="F498" s="4" t="n"/>
      <c r="G498" s="4" t="n"/>
      <c r="H498" s="2" t="n"/>
      <c r="I498" s="4" t="n"/>
      <c r="J498" s="2" t="n"/>
      <c r="K498" s="5" t="n"/>
      <c r="L498" s="6" t="n"/>
      <c r="M498" s="6" t="n"/>
      <c r="N498" s="6" t="n"/>
      <c r="O498" s="6" t="n"/>
      <c r="P498" s="7">
        <f>IF(A498="","",K498*L498)</f>
        <v/>
      </c>
      <c r="Q498" s="7">
        <f>IF(A498="","",IF(H498="Achat",(O498-L498)*K498,IF(H498="Vente",(L498-O498)*K498,0)))</f>
        <v/>
      </c>
      <c r="R498" s="7">
        <f>IF(A498="","",IFERROR(P498*VLOOKUP(F498,'Référentiels'!$A$2:$C$6,3,FALSE),0))</f>
        <v/>
      </c>
      <c r="S498" s="7">
        <f>IF(A498="","",Q498-R498)</f>
        <v/>
      </c>
      <c r="T498" s="7">
        <f>IF(A498="","",MAX(L498-M498,M498-L498)*K498)</f>
        <v/>
      </c>
      <c r="U498" s="8">
        <f>IF(A498="","",IFERROR(S498/T498,0))</f>
        <v/>
      </c>
      <c r="V498" s="9">
        <f>IF(A498="","",IF(S498&gt;0,"Gagnant",IF(S498&lt;0,"Perdant","Égalité")))</f>
        <v/>
      </c>
      <c r="W498" s="2" t="n"/>
      <c r="X498" s="4" t="n"/>
    </row>
    <row r="499">
      <c r="A499" s="2" t="n"/>
      <c r="B499" s="3" t="n"/>
      <c r="C499" s="3" t="n"/>
      <c r="D499" s="4" t="n"/>
      <c r="E499" s="4" t="n"/>
      <c r="F499" s="4" t="n"/>
      <c r="G499" s="4" t="n"/>
      <c r="H499" s="2" t="n"/>
      <c r="I499" s="4" t="n"/>
      <c r="J499" s="2" t="n"/>
      <c r="K499" s="5" t="n"/>
      <c r="L499" s="6" t="n"/>
      <c r="M499" s="6" t="n"/>
      <c r="N499" s="6" t="n"/>
      <c r="O499" s="6" t="n"/>
      <c r="P499" s="10">
        <f>IF(A499="","",K499*L499)</f>
        <v/>
      </c>
      <c r="Q499" s="10">
        <f>IF(A499="","",IF(H499="Achat",(O499-L499)*K499,IF(H499="Vente",(L499-O499)*K499,0)))</f>
        <v/>
      </c>
      <c r="R499" s="10">
        <f>IF(A499="","",IFERROR(P499*VLOOKUP(F499,'Référentiels'!$A$2:$C$6,3,FALSE),0))</f>
        <v/>
      </c>
      <c r="S499" s="10">
        <f>IF(A499="","",Q499-R499)</f>
        <v/>
      </c>
      <c r="T499" s="10">
        <f>IF(A499="","",MAX(L499-M499,M499-L499)*K499)</f>
        <v/>
      </c>
      <c r="U499" s="11">
        <f>IF(A499="","",IFERROR(S499/T499,0))</f>
        <v/>
      </c>
      <c r="V499" s="12">
        <f>IF(A499="","",IF(S499&gt;0,"Gagnant",IF(S499&lt;0,"Perdant","Égalité")))</f>
        <v/>
      </c>
      <c r="W499" s="2" t="n"/>
      <c r="X499" s="4" t="n"/>
    </row>
    <row r="500">
      <c r="A500" s="2" t="n"/>
      <c r="B500" s="3" t="n"/>
      <c r="C500" s="3" t="n"/>
      <c r="D500" s="4" t="n"/>
      <c r="E500" s="4" t="n"/>
      <c r="F500" s="4" t="n"/>
      <c r="G500" s="4" t="n"/>
      <c r="H500" s="2" t="n"/>
      <c r="I500" s="4" t="n"/>
      <c r="J500" s="2" t="n"/>
      <c r="K500" s="5" t="n"/>
      <c r="L500" s="6" t="n"/>
      <c r="M500" s="6" t="n"/>
      <c r="N500" s="6" t="n"/>
      <c r="O500" s="6" t="n"/>
      <c r="P500" s="7">
        <f>IF(A500="","",K500*L500)</f>
        <v/>
      </c>
      <c r="Q500" s="7">
        <f>IF(A500="","",IF(H500="Achat",(O500-L500)*K500,IF(H500="Vente",(L500-O500)*K500,0)))</f>
        <v/>
      </c>
      <c r="R500" s="7">
        <f>IF(A500="","",IFERROR(P500*VLOOKUP(F500,'Référentiels'!$A$2:$C$6,3,FALSE),0))</f>
        <v/>
      </c>
      <c r="S500" s="7">
        <f>IF(A500="","",Q500-R500)</f>
        <v/>
      </c>
      <c r="T500" s="7">
        <f>IF(A500="","",MAX(L500-M500,M500-L500)*K500)</f>
        <v/>
      </c>
      <c r="U500" s="8">
        <f>IF(A500="","",IFERROR(S500/T500,0))</f>
        <v/>
      </c>
      <c r="V500" s="9">
        <f>IF(A500="","",IF(S500&gt;0,"Gagnant",IF(S500&lt;0,"Perdant","Égalité")))</f>
        <v/>
      </c>
      <c r="W500" s="2" t="n"/>
      <c r="X500" s="4" t="n"/>
    </row>
    <row r="501">
      <c r="A501" s="2" t="n"/>
      <c r="B501" s="3" t="n"/>
      <c r="C501" s="3" t="n"/>
      <c r="D501" s="4" t="n"/>
      <c r="E501" s="4" t="n"/>
      <c r="F501" s="4" t="n"/>
      <c r="G501" s="4" t="n"/>
      <c r="H501" s="2" t="n"/>
      <c r="I501" s="4" t="n"/>
      <c r="J501" s="2" t="n"/>
      <c r="K501" s="5" t="n"/>
      <c r="L501" s="6" t="n"/>
      <c r="M501" s="6" t="n"/>
      <c r="N501" s="6" t="n"/>
      <c r="O501" s="6" t="n"/>
      <c r="P501" s="10">
        <f>IF(A501="","",K501*L501)</f>
        <v/>
      </c>
      <c r="Q501" s="10">
        <f>IF(A501="","",IF(H501="Achat",(O501-L501)*K501,IF(H501="Vente",(L501-O501)*K501,0)))</f>
        <v/>
      </c>
      <c r="R501" s="10">
        <f>IF(A501="","",IFERROR(P501*VLOOKUP(F501,'Référentiels'!$A$2:$C$6,3,FALSE),0))</f>
        <v/>
      </c>
      <c r="S501" s="10">
        <f>IF(A501="","",Q501-R501)</f>
        <v/>
      </c>
      <c r="T501" s="10">
        <f>IF(A501="","",MAX(L501-M501,M501-L501)*K501)</f>
        <v/>
      </c>
      <c r="U501" s="11">
        <f>IF(A501="","",IFERROR(S501/T501,0))</f>
        <v/>
      </c>
      <c r="V501" s="12">
        <f>IF(A501="","",IF(S501&gt;0,"Gagnant",IF(S501&lt;0,"Perdant","Égalité")))</f>
        <v/>
      </c>
      <c r="W501" s="2" t="n"/>
      <c r="X501" s="4" t="n"/>
    </row>
    <row r="502">
      <c r="A502" s="2" t="n"/>
      <c r="B502" s="3" t="n"/>
      <c r="C502" s="3" t="n"/>
      <c r="D502" s="4" t="n"/>
      <c r="E502" s="4" t="n"/>
      <c r="F502" s="4" t="n"/>
      <c r="G502" s="4" t="n"/>
      <c r="H502" s="2" t="n"/>
      <c r="I502" s="4" t="n"/>
      <c r="J502" s="2" t="n"/>
      <c r="K502" s="5" t="n"/>
      <c r="L502" s="6" t="n"/>
      <c r="M502" s="6" t="n"/>
      <c r="N502" s="6" t="n"/>
      <c r="O502" s="6" t="n"/>
      <c r="P502" s="7">
        <f>IF(A502="","",K502*L502)</f>
        <v/>
      </c>
      <c r="Q502" s="7">
        <f>IF(A502="","",IF(H502="Achat",(O502-L502)*K502,IF(H502="Vente",(L502-O502)*K502,0)))</f>
        <v/>
      </c>
      <c r="R502" s="7">
        <f>IF(A502="","",IFERROR(P502*VLOOKUP(F502,'Référentiels'!$A$2:$C$6,3,FALSE),0))</f>
        <v/>
      </c>
      <c r="S502" s="7">
        <f>IF(A502="","",Q502-R502)</f>
        <v/>
      </c>
      <c r="T502" s="7">
        <f>IF(A502="","",MAX(L502-M502,M502-L502)*K502)</f>
        <v/>
      </c>
      <c r="U502" s="8">
        <f>IF(A502="","",IFERROR(S502/T502,0))</f>
        <v/>
      </c>
      <c r="V502" s="9">
        <f>IF(A502="","",IF(S502&gt;0,"Gagnant",IF(S502&lt;0,"Perdant","Égalité")))</f>
        <v/>
      </c>
      <c r="W502" s="2" t="n"/>
      <c r="X502" s="4" t="n"/>
    </row>
    <row r="503">
      <c r="A503" s="2" t="n"/>
      <c r="B503" s="3" t="n"/>
      <c r="C503" s="3" t="n"/>
      <c r="D503" s="4" t="n"/>
      <c r="E503" s="4" t="n"/>
      <c r="F503" s="4" t="n"/>
      <c r="G503" s="4" t="n"/>
      <c r="H503" s="2" t="n"/>
      <c r="I503" s="4" t="n"/>
      <c r="J503" s="2" t="n"/>
      <c r="K503" s="5" t="n"/>
      <c r="L503" s="6" t="n"/>
      <c r="M503" s="6" t="n"/>
      <c r="N503" s="6" t="n"/>
      <c r="O503" s="6" t="n"/>
      <c r="P503" s="10">
        <f>IF(A503="","",K503*L503)</f>
        <v/>
      </c>
      <c r="Q503" s="10">
        <f>IF(A503="","",IF(H503="Achat",(O503-L503)*K503,IF(H503="Vente",(L503-O503)*K503,0)))</f>
        <v/>
      </c>
      <c r="R503" s="10">
        <f>IF(A503="","",IFERROR(P503*VLOOKUP(F503,'Référentiels'!$A$2:$C$6,3,FALSE),0))</f>
        <v/>
      </c>
      <c r="S503" s="10">
        <f>IF(A503="","",Q503-R503)</f>
        <v/>
      </c>
      <c r="T503" s="10">
        <f>IF(A503="","",MAX(L503-M503,M503-L503)*K503)</f>
        <v/>
      </c>
      <c r="U503" s="11">
        <f>IF(A503="","",IFERROR(S503/T503,0))</f>
        <v/>
      </c>
      <c r="V503" s="12">
        <f>IF(A503="","",IF(S503&gt;0,"Gagnant",IF(S503&lt;0,"Perdant","Égalité")))</f>
        <v/>
      </c>
      <c r="W503" s="2" t="n"/>
      <c r="X503" s="4" t="n"/>
    </row>
    <row r="504">
      <c r="A504" s="2" t="n"/>
      <c r="B504" s="3" t="n"/>
      <c r="C504" s="3" t="n"/>
      <c r="D504" s="4" t="n"/>
      <c r="E504" s="4" t="n"/>
      <c r="F504" s="4" t="n"/>
      <c r="G504" s="4" t="n"/>
      <c r="H504" s="2" t="n"/>
      <c r="I504" s="4" t="n"/>
      <c r="J504" s="2" t="n"/>
      <c r="K504" s="5" t="n"/>
      <c r="L504" s="6" t="n"/>
      <c r="M504" s="6" t="n"/>
      <c r="N504" s="6" t="n"/>
      <c r="O504" s="6" t="n"/>
      <c r="P504" s="7">
        <f>IF(A504="","",K504*L504)</f>
        <v/>
      </c>
      <c r="Q504" s="7">
        <f>IF(A504="","",IF(H504="Achat",(O504-L504)*K504,IF(H504="Vente",(L504-O504)*K504,0)))</f>
        <v/>
      </c>
      <c r="R504" s="7">
        <f>IF(A504="","",IFERROR(P504*VLOOKUP(F504,'Référentiels'!$A$2:$C$6,3,FALSE),0))</f>
        <v/>
      </c>
      <c r="S504" s="7">
        <f>IF(A504="","",Q504-R504)</f>
        <v/>
      </c>
      <c r="T504" s="7">
        <f>IF(A504="","",MAX(L504-M504,M504-L504)*K504)</f>
        <v/>
      </c>
      <c r="U504" s="8">
        <f>IF(A504="","",IFERROR(S504/T504,0))</f>
        <v/>
      </c>
      <c r="V504" s="9">
        <f>IF(A504="","",IF(S504&gt;0,"Gagnant",IF(S504&lt;0,"Perdant","Égalité")))</f>
        <v/>
      </c>
      <c r="W504" s="2" t="n"/>
      <c r="X504" s="4" t="n"/>
    </row>
    <row r="505">
      <c r="A505" s="2" t="n"/>
      <c r="B505" s="3" t="n"/>
      <c r="C505" s="3" t="n"/>
      <c r="D505" s="4" t="n"/>
      <c r="E505" s="4" t="n"/>
      <c r="F505" s="4" t="n"/>
      <c r="G505" s="4" t="n"/>
      <c r="H505" s="2" t="n"/>
      <c r="I505" s="4" t="n"/>
      <c r="J505" s="2" t="n"/>
      <c r="K505" s="5" t="n"/>
      <c r="L505" s="6" t="n"/>
      <c r="M505" s="6" t="n"/>
      <c r="N505" s="6" t="n"/>
      <c r="O505" s="6" t="n"/>
      <c r="P505" s="10">
        <f>IF(A505="","",K505*L505)</f>
        <v/>
      </c>
      <c r="Q505" s="10">
        <f>IF(A505="","",IF(H505="Achat",(O505-L505)*K505,IF(H505="Vente",(L505-O505)*K505,0)))</f>
        <v/>
      </c>
      <c r="R505" s="10">
        <f>IF(A505="","",IFERROR(P505*VLOOKUP(F505,'Référentiels'!$A$2:$C$6,3,FALSE),0))</f>
        <v/>
      </c>
      <c r="S505" s="10">
        <f>IF(A505="","",Q505-R505)</f>
        <v/>
      </c>
      <c r="T505" s="10">
        <f>IF(A505="","",MAX(L505-M505,M505-L505)*K505)</f>
        <v/>
      </c>
      <c r="U505" s="11">
        <f>IF(A505="","",IFERROR(S505/T505,0))</f>
        <v/>
      </c>
      <c r="V505" s="12">
        <f>IF(A505="","",IF(S505&gt;0,"Gagnant",IF(S505&lt;0,"Perdant","Égalité")))</f>
        <v/>
      </c>
      <c r="W505" s="2" t="n"/>
      <c r="X505" s="4" t="n"/>
    </row>
    <row r="506">
      <c r="A506" s="2" t="n"/>
      <c r="B506" s="3" t="n"/>
      <c r="C506" s="3" t="n"/>
      <c r="D506" s="4" t="n"/>
      <c r="E506" s="4" t="n"/>
      <c r="F506" s="4" t="n"/>
      <c r="G506" s="4" t="n"/>
      <c r="H506" s="2" t="n"/>
      <c r="I506" s="4" t="n"/>
      <c r="J506" s="2" t="n"/>
      <c r="K506" s="5" t="n"/>
      <c r="L506" s="6" t="n"/>
      <c r="M506" s="6" t="n"/>
      <c r="N506" s="6" t="n"/>
      <c r="O506" s="6" t="n"/>
      <c r="P506" s="7">
        <f>IF(A506="","",K506*L506)</f>
        <v/>
      </c>
      <c r="Q506" s="7">
        <f>IF(A506="","",IF(H506="Achat",(O506-L506)*K506,IF(H506="Vente",(L506-O506)*K506,0)))</f>
        <v/>
      </c>
      <c r="R506" s="7">
        <f>IF(A506="","",IFERROR(P506*VLOOKUP(F506,'Référentiels'!$A$2:$C$6,3,FALSE),0))</f>
        <v/>
      </c>
      <c r="S506" s="7">
        <f>IF(A506="","",Q506-R506)</f>
        <v/>
      </c>
      <c r="T506" s="7">
        <f>IF(A506="","",MAX(L506-M506,M506-L506)*K506)</f>
        <v/>
      </c>
      <c r="U506" s="8">
        <f>IF(A506="","",IFERROR(S506/T506,0))</f>
        <v/>
      </c>
      <c r="V506" s="9">
        <f>IF(A506="","",IF(S506&gt;0,"Gagnant",IF(S506&lt;0,"Perdant","Égalité")))</f>
        <v/>
      </c>
      <c r="W506" s="2" t="n"/>
      <c r="X506" s="4" t="n"/>
    </row>
    <row r="507">
      <c r="A507" s="2" t="n"/>
      <c r="B507" s="3" t="n"/>
      <c r="C507" s="3" t="n"/>
      <c r="D507" s="4" t="n"/>
      <c r="E507" s="4" t="n"/>
      <c r="F507" s="4" t="n"/>
      <c r="G507" s="4" t="n"/>
      <c r="H507" s="2" t="n"/>
      <c r="I507" s="4" t="n"/>
      <c r="J507" s="2" t="n"/>
      <c r="K507" s="5" t="n"/>
      <c r="L507" s="6" t="n"/>
      <c r="M507" s="6" t="n"/>
      <c r="N507" s="6" t="n"/>
      <c r="O507" s="6" t="n"/>
      <c r="P507" s="10">
        <f>IF(A507="","",K507*L507)</f>
        <v/>
      </c>
      <c r="Q507" s="10">
        <f>IF(A507="","",IF(H507="Achat",(O507-L507)*K507,IF(H507="Vente",(L507-O507)*K507,0)))</f>
        <v/>
      </c>
      <c r="R507" s="10">
        <f>IF(A507="","",IFERROR(P507*VLOOKUP(F507,'Référentiels'!$A$2:$C$6,3,FALSE),0))</f>
        <v/>
      </c>
      <c r="S507" s="10">
        <f>IF(A507="","",Q507-R507)</f>
        <v/>
      </c>
      <c r="T507" s="10">
        <f>IF(A507="","",MAX(L507-M507,M507-L507)*K507)</f>
        <v/>
      </c>
      <c r="U507" s="11">
        <f>IF(A507="","",IFERROR(S507/T507,0))</f>
        <v/>
      </c>
      <c r="V507" s="12">
        <f>IF(A507="","",IF(S507&gt;0,"Gagnant",IF(S507&lt;0,"Perdant","Égalité")))</f>
        <v/>
      </c>
      <c r="W507" s="2" t="n"/>
      <c r="X507" s="4" t="n"/>
    </row>
    <row r="508">
      <c r="A508" s="2" t="n"/>
      <c r="B508" s="3" t="n"/>
      <c r="C508" s="3" t="n"/>
      <c r="D508" s="4" t="n"/>
      <c r="E508" s="4" t="n"/>
      <c r="F508" s="4" t="n"/>
      <c r="G508" s="4" t="n"/>
      <c r="H508" s="2" t="n"/>
      <c r="I508" s="4" t="n"/>
      <c r="J508" s="2" t="n"/>
      <c r="K508" s="5" t="n"/>
      <c r="L508" s="6" t="n"/>
      <c r="M508" s="6" t="n"/>
      <c r="N508" s="6" t="n"/>
      <c r="O508" s="6" t="n"/>
      <c r="P508" s="7">
        <f>IF(A508="","",K508*L508)</f>
        <v/>
      </c>
      <c r="Q508" s="7">
        <f>IF(A508="","",IF(H508="Achat",(O508-L508)*K508,IF(H508="Vente",(L508-O508)*K508,0)))</f>
        <v/>
      </c>
      <c r="R508" s="7">
        <f>IF(A508="","",IFERROR(P508*VLOOKUP(F508,'Référentiels'!$A$2:$C$6,3,FALSE),0))</f>
        <v/>
      </c>
      <c r="S508" s="7">
        <f>IF(A508="","",Q508-R508)</f>
        <v/>
      </c>
      <c r="T508" s="7">
        <f>IF(A508="","",MAX(L508-M508,M508-L508)*K508)</f>
        <v/>
      </c>
      <c r="U508" s="8">
        <f>IF(A508="","",IFERROR(S508/T508,0))</f>
        <v/>
      </c>
      <c r="V508" s="9">
        <f>IF(A508="","",IF(S508&gt;0,"Gagnant",IF(S508&lt;0,"Perdant","Égalité")))</f>
        <v/>
      </c>
      <c r="W508" s="2" t="n"/>
      <c r="X508" s="4" t="n"/>
    </row>
    <row r="509">
      <c r="A509" s="2" t="n"/>
      <c r="B509" s="3" t="n"/>
      <c r="C509" s="3" t="n"/>
      <c r="D509" s="4" t="n"/>
      <c r="E509" s="4" t="n"/>
      <c r="F509" s="4" t="n"/>
      <c r="G509" s="4" t="n"/>
      <c r="H509" s="2" t="n"/>
      <c r="I509" s="4" t="n"/>
      <c r="J509" s="2" t="n"/>
      <c r="K509" s="5" t="n"/>
      <c r="L509" s="6" t="n"/>
      <c r="M509" s="6" t="n"/>
      <c r="N509" s="6" t="n"/>
      <c r="O509" s="6" t="n"/>
      <c r="P509" s="10">
        <f>IF(A509="","",K509*L509)</f>
        <v/>
      </c>
      <c r="Q509" s="10">
        <f>IF(A509="","",IF(H509="Achat",(O509-L509)*K509,IF(H509="Vente",(L509-O509)*K509,0)))</f>
        <v/>
      </c>
      <c r="R509" s="10">
        <f>IF(A509="","",IFERROR(P509*VLOOKUP(F509,'Référentiels'!$A$2:$C$6,3,FALSE),0))</f>
        <v/>
      </c>
      <c r="S509" s="10">
        <f>IF(A509="","",Q509-R509)</f>
        <v/>
      </c>
      <c r="T509" s="10">
        <f>IF(A509="","",MAX(L509-M509,M509-L509)*K509)</f>
        <v/>
      </c>
      <c r="U509" s="11">
        <f>IF(A509="","",IFERROR(S509/T509,0))</f>
        <v/>
      </c>
      <c r="V509" s="12">
        <f>IF(A509="","",IF(S509&gt;0,"Gagnant",IF(S509&lt;0,"Perdant","Égalité")))</f>
        <v/>
      </c>
      <c r="W509" s="2" t="n"/>
      <c r="X509" s="4" t="n"/>
    </row>
    <row r="510">
      <c r="A510" s="2" t="n"/>
      <c r="B510" s="3" t="n"/>
      <c r="C510" s="3" t="n"/>
      <c r="D510" s="4" t="n"/>
      <c r="E510" s="4" t="n"/>
      <c r="F510" s="4" t="n"/>
      <c r="G510" s="4" t="n"/>
      <c r="H510" s="2" t="n"/>
      <c r="I510" s="4" t="n"/>
      <c r="J510" s="2" t="n"/>
      <c r="K510" s="5" t="n"/>
      <c r="L510" s="6" t="n"/>
      <c r="M510" s="6" t="n"/>
      <c r="N510" s="6" t="n"/>
      <c r="O510" s="6" t="n"/>
      <c r="P510" s="7">
        <f>IF(A510="","",K510*L510)</f>
        <v/>
      </c>
      <c r="Q510" s="7">
        <f>IF(A510="","",IF(H510="Achat",(O510-L510)*K510,IF(H510="Vente",(L510-O510)*K510,0)))</f>
        <v/>
      </c>
      <c r="R510" s="7">
        <f>IF(A510="","",IFERROR(P510*VLOOKUP(F510,'Référentiels'!$A$2:$C$6,3,FALSE),0))</f>
        <v/>
      </c>
      <c r="S510" s="7">
        <f>IF(A510="","",Q510-R510)</f>
        <v/>
      </c>
      <c r="T510" s="7">
        <f>IF(A510="","",MAX(L510-M510,M510-L510)*K510)</f>
        <v/>
      </c>
      <c r="U510" s="8">
        <f>IF(A510="","",IFERROR(S510/T510,0))</f>
        <v/>
      </c>
      <c r="V510" s="9">
        <f>IF(A510="","",IF(S510&gt;0,"Gagnant",IF(S510&lt;0,"Perdant","Égalité")))</f>
        <v/>
      </c>
      <c r="W510" s="2" t="n"/>
      <c r="X510" s="4" t="n"/>
    </row>
    <row r="511">
      <c r="A511" s="2" t="n"/>
      <c r="B511" s="3" t="n"/>
      <c r="C511" s="3" t="n"/>
      <c r="D511" s="4" t="n"/>
      <c r="E511" s="4" t="n"/>
      <c r="F511" s="4" t="n"/>
      <c r="G511" s="4" t="n"/>
      <c r="H511" s="2" t="n"/>
      <c r="I511" s="4" t="n"/>
      <c r="J511" s="2" t="n"/>
      <c r="K511" s="5" t="n"/>
      <c r="L511" s="6" t="n"/>
      <c r="M511" s="6" t="n"/>
      <c r="N511" s="6" t="n"/>
      <c r="O511" s="6" t="n"/>
      <c r="P511" s="10">
        <f>IF(A511="","",K511*L511)</f>
        <v/>
      </c>
      <c r="Q511" s="10">
        <f>IF(A511="","",IF(H511="Achat",(O511-L511)*K511,IF(H511="Vente",(L511-O511)*K511,0)))</f>
        <v/>
      </c>
      <c r="R511" s="10">
        <f>IF(A511="","",IFERROR(P511*VLOOKUP(F511,'Référentiels'!$A$2:$C$6,3,FALSE),0))</f>
        <v/>
      </c>
      <c r="S511" s="10">
        <f>IF(A511="","",Q511-R511)</f>
        <v/>
      </c>
      <c r="T511" s="10">
        <f>IF(A511="","",MAX(L511-M511,M511-L511)*K511)</f>
        <v/>
      </c>
      <c r="U511" s="11">
        <f>IF(A511="","",IFERROR(S511/T511,0))</f>
        <v/>
      </c>
      <c r="V511" s="12">
        <f>IF(A511="","",IF(S511&gt;0,"Gagnant",IF(S511&lt;0,"Perdant","Égalité")))</f>
        <v/>
      </c>
      <c r="W511" s="2" t="n"/>
      <c r="X511" s="4" t="n"/>
    </row>
    <row r="512">
      <c r="A512" s="2" t="n"/>
      <c r="B512" s="3" t="n"/>
      <c r="C512" s="3" t="n"/>
      <c r="D512" s="4" t="n"/>
      <c r="E512" s="4" t="n"/>
      <c r="F512" s="4" t="n"/>
      <c r="G512" s="4" t="n"/>
      <c r="H512" s="2" t="n"/>
      <c r="I512" s="4" t="n"/>
      <c r="J512" s="2" t="n"/>
      <c r="K512" s="5" t="n"/>
      <c r="L512" s="6" t="n"/>
      <c r="M512" s="6" t="n"/>
      <c r="N512" s="6" t="n"/>
      <c r="O512" s="6" t="n"/>
      <c r="P512" s="7">
        <f>IF(A512="","",K512*L512)</f>
        <v/>
      </c>
      <c r="Q512" s="7">
        <f>IF(A512="","",IF(H512="Achat",(O512-L512)*K512,IF(H512="Vente",(L512-O512)*K512,0)))</f>
        <v/>
      </c>
      <c r="R512" s="7">
        <f>IF(A512="","",IFERROR(P512*VLOOKUP(F512,'Référentiels'!$A$2:$C$6,3,FALSE),0))</f>
        <v/>
      </c>
      <c r="S512" s="7">
        <f>IF(A512="","",Q512-R512)</f>
        <v/>
      </c>
      <c r="T512" s="7">
        <f>IF(A512="","",MAX(L512-M512,M512-L512)*K512)</f>
        <v/>
      </c>
      <c r="U512" s="8">
        <f>IF(A512="","",IFERROR(S512/T512,0))</f>
        <v/>
      </c>
      <c r="V512" s="9">
        <f>IF(A512="","",IF(S512&gt;0,"Gagnant",IF(S512&lt;0,"Perdant","Égalité")))</f>
        <v/>
      </c>
      <c r="W512" s="2" t="n"/>
      <c r="X512" s="4" t="n"/>
    </row>
    <row r="513">
      <c r="A513" s="2" t="n"/>
      <c r="B513" s="3" t="n"/>
      <c r="C513" s="3" t="n"/>
      <c r="D513" s="4" t="n"/>
      <c r="E513" s="4" t="n"/>
      <c r="F513" s="4" t="n"/>
      <c r="G513" s="4" t="n"/>
      <c r="H513" s="2" t="n"/>
      <c r="I513" s="4" t="n"/>
      <c r="J513" s="2" t="n"/>
      <c r="K513" s="5" t="n"/>
      <c r="L513" s="6" t="n"/>
      <c r="M513" s="6" t="n"/>
      <c r="N513" s="6" t="n"/>
      <c r="O513" s="6" t="n"/>
      <c r="P513" s="10">
        <f>IF(A513="","",K513*L513)</f>
        <v/>
      </c>
      <c r="Q513" s="10">
        <f>IF(A513="","",IF(H513="Achat",(O513-L513)*K513,IF(H513="Vente",(L513-O513)*K513,0)))</f>
        <v/>
      </c>
      <c r="R513" s="10">
        <f>IF(A513="","",IFERROR(P513*VLOOKUP(F513,'Référentiels'!$A$2:$C$6,3,FALSE),0))</f>
        <v/>
      </c>
      <c r="S513" s="10">
        <f>IF(A513="","",Q513-R513)</f>
        <v/>
      </c>
      <c r="T513" s="10">
        <f>IF(A513="","",MAX(L513-M513,M513-L513)*K513)</f>
        <v/>
      </c>
      <c r="U513" s="11">
        <f>IF(A513="","",IFERROR(S513/T513,0))</f>
        <v/>
      </c>
      <c r="V513" s="12">
        <f>IF(A513="","",IF(S513&gt;0,"Gagnant",IF(S513&lt;0,"Perdant","Égalité")))</f>
        <v/>
      </c>
      <c r="W513" s="2" t="n"/>
      <c r="X513" s="4" t="n"/>
    </row>
    <row r="514">
      <c r="A514" s="2" t="n"/>
      <c r="B514" s="3" t="n"/>
      <c r="C514" s="3" t="n"/>
      <c r="D514" s="4" t="n"/>
      <c r="E514" s="4" t="n"/>
      <c r="F514" s="4" t="n"/>
      <c r="G514" s="4" t="n"/>
      <c r="H514" s="2" t="n"/>
      <c r="I514" s="4" t="n"/>
      <c r="J514" s="2" t="n"/>
      <c r="K514" s="5" t="n"/>
      <c r="L514" s="6" t="n"/>
      <c r="M514" s="6" t="n"/>
      <c r="N514" s="6" t="n"/>
      <c r="O514" s="6" t="n"/>
      <c r="P514" s="7">
        <f>IF(A514="","",K514*L514)</f>
        <v/>
      </c>
      <c r="Q514" s="7">
        <f>IF(A514="","",IF(H514="Achat",(O514-L514)*K514,IF(H514="Vente",(L514-O514)*K514,0)))</f>
        <v/>
      </c>
      <c r="R514" s="7">
        <f>IF(A514="","",IFERROR(P514*VLOOKUP(F514,'Référentiels'!$A$2:$C$6,3,FALSE),0))</f>
        <v/>
      </c>
      <c r="S514" s="7">
        <f>IF(A514="","",Q514-R514)</f>
        <v/>
      </c>
      <c r="T514" s="7">
        <f>IF(A514="","",MAX(L514-M514,M514-L514)*K514)</f>
        <v/>
      </c>
      <c r="U514" s="8">
        <f>IF(A514="","",IFERROR(S514/T514,0))</f>
        <v/>
      </c>
      <c r="V514" s="9">
        <f>IF(A514="","",IF(S514&gt;0,"Gagnant",IF(S514&lt;0,"Perdant","Égalité")))</f>
        <v/>
      </c>
      <c r="W514" s="2" t="n"/>
      <c r="X514" s="4" t="n"/>
    </row>
    <row r="515">
      <c r="A515" s="2" t="n"/>
      <c r="B515" s="3" t="n"/>
      <c r="C515" s="3" t="n"/>
      <c r="D515" s="4" t="n"/>
      <c r="E515" s="4" t="n"/>
      <c r="F515" s="4" t="n"/>
      <c r="G515" s="4" t="n"/>
      <c r="H515" s="2" t="n"/>
      <c r="I515" s="4" t="n"/>
      <c r="J515" s="2" t="n"/>
      <c r="K515" s="5" t="n"/>
      <c r="L515" s="6" t="n"/>
      <c r="M515" s="6" t="n"/>
      <c r="N515" s="6" t="n"/>
      <c r="O515" s="6" t="n"/>
      <c r="P515" s="10">
        <f>IF(A515="","",K515*L515)</f>
        <v/>
      </c>
      <c r="Q515" s="10">
        <f>IF(A515="","",IF(H515="Achat",(O515-L515)*K515,IF(H515="Vente",(L515-O515)*K515,0)))</f>
        <v/>
      </c>
      <c r="R515" s="10">
        <f>IF(A515="","",IFERROR(P515*VLOOKUP(F515,'Référentiels'!$A$2:$C$6,3,FALSE),0))</f>
        <v/>
      </c>
      <c r="S515" s="10">
        <f>IF(A515="","",Q515-R515)</f>
        <v/>
      </c>
      <c r="T515" s="10">
        <f>IF(A515="","",MAX(L515-M515,M515-L515)*K515)</f>
        <v/>
      </c>
      <c r="U515" s="11">
        <f>IF(A515="","",IFERROR(S515/T515,0))</f>
        <v/>
      </c>
      <c r="V515" s="12">
        <f>IF(A515="","",IF(S515&gt;0,"Gagnant",IF(S515&lt;0,"Perdant","Égalité")))</f>
        <v/>
      </c>
      <c r="W515" s="2" t="n"/>
      <c r="X515" s="4" t="n"/>
    </row>
    <row r="516">
      <c r="A516" s="2" t="n"/>
      <c r="B516" s="3" t="n"/>
      <c r="C516" s="3" t="n"/>
      <c r="D516" s="4" t="n"/>
      <c r="E516" s="4" t="n"/>
      <c r="F516" s="4" t="n"/>
      <c r="G516" s="4" t="n"/>
      <c r="H516" s="2" t="n"/>
      <c r="I516" s="4" t="n"/>
      <c r="J516" s="2" t="n"/>
      <c r="K516" s="5" t="n"/>
      <c r="L516" s="6" t="n"/>
      <c r="M516" s="6" t="n"/>
      <c r="N516" s="6" t="n"/>
      <c r="O516" s="6" t="n"/>
      <c r="P516" s="7">
        <f>IF(A516="","",K516*L516)</f>
        <v/>
      </c>
      <c r="Q516" s="7">
        <f>IF(A516="","",IF(H516="Achat",(O516-L516)*K516,IF(H516="Vente",(L516-O516)*K516,0)))</f>
        <v/>
      </c>
      <c r="R516" s="7">
        <f>IF(A516="","",IFERROR(P516*VLOOKUP(F516,'Référentiels'!$A$2:$C$6,3,FALSE),0))</f>
        <v/>
      </c>
      <c r="S516" s="7">
        <f>IF(A516="","",Q516-R516)</f>
        <v/>
      </c>
      <c r="T516" s="7">
        <f>IF(A516="","",MAX(L516-M516,M516-L516)*K516)</f>
        <v/>
      </c>
      <c r="U516" s="8">
        <f>IF(A516="","",IFERROR(S516/T516,0))</f>
        <v/>
      </c>
      <c r="V516" s="9">
        <f>IF(A516="","",IF(S516&gt;0,"Gagnant",IF(S516&lt;0,"Perdant","Égalité")))</f>
        <v/>
      </c>
      <c r="W516" s="2" t="n"/>
      <c r="X516" s="4" t="n"/>
    </row>
    <row r="517">
      <c r="A517" s="2" t="n"/>
      <c r="B517" s="3" t="n"/>
      <c r="C517" s="3" t="n"/>
      <c r="D517" s="4" t="n"/>
      <c r="E517" s="4" t="n"/>
      <c r="F517" s="4" t="n"/>
      <c r="G517" s="4" t="n"/>
      <c r="H517" s="2" t="n"/>
      <c r="I517" s="4" t="n"/>
      <c r="J517" s="2" t="n"/>
      <c r="K517" s="5" t="n"/>
      <c r="L517" s="6" t="n"/>
      <c r="M517" s="6" t="n"/>
      <c r="N517" s="6" t="n"/>
      <c r="O517" s="6" t="n"/>
      <c r="P517" s="10">
        <f>IF(A517="","",K517*L517)</f>
        <v/>
      </c>
      <c r="Q517" s="10">
        <f>IF(A517="","",IF(H517="Achat",(O517-L517)*K517,IF(H517="Vente",(L517-O517)*K517,0)))</f>
        <v/>
      </c>
      <c r="R517" s="10">
        <f>IF(A517="","",IFERROR(P517*VLOOKUP(F517,'Référentiels'!$A$2:$C$6,3,FALSE),0))</f>
        <v/>
      </c>
      <c r="S517" s="10">
        <f>IF(A517="","",Q517-R517)</f>
        <v/>
      </c>
      <c r="T517" s="10">
        <f>IF(A517="","",MAX(L517-M517,M517-L517)*K517)</f>
        <v/>
      </c>
      <c r="U517" s="11">
        <f>IF(A517="","",IFERROR(S517/T517,0))</f>
        <v/>
      </c>
      <c r="V517" s="12">
        <f>IF(A517="","",IF(S517&gt;0,"Gagnant",IF(S517&lt;0,"Perdant","Égalité")))</f>
        <v/>
      </c>
      <c r="W517" s="2" t="n"/>
      <c r="X517" s="4" t="n"/>
    </row>
    <row r="518">
      <c r="A518" s="2" t="n"/>
      <c r="B518" s="3" t="n"/>
      <c r="C518" s="3" t="n"/>
      <c r="D518" s="4" t="n"/>
      <c r="E518" s="4" t="n"/>
      <c r="F518" s="4" t="n"/>
      <c r="G518" s="4" t="n"/>
      <c r="H518" s="2" t="n"/>
      <c r="I518" s="4" t="n"/>
      <c r="J518" s="2" t="n"/>
      <c r="K518" s="5" t="n"/>
      <c r="L518" s="6" t="n"/>
      <c r="M518" s="6" t="n"/>
      <c r="N518" s="6" t="n"/>
      <c r="O518" s="6" t="n"/>
      <c r="P518" s="7">
        <f>IF(A518="","",K518*L518)</f>
        <v/>
      </c>
      <c r="Q518" s="7">
        <f>IF(A518="","",IF(H518="Achat",(O518-L518)*K518,IF(H518="Vente",(L518-O518)*K518,0)))</f>
        <v/>
      </c>
      <c r="R518" s="7">
        <f>IF(A518="","",IFERROR(P518*VLOOKUP(F518,'Référentiels'!$A$2:$C$6,3,FALSE),0))</f>
        <v/>
      </c>
      <c r="S518" s="7">
        <f>IF(A518="","",Q518-R518)</f>
        <v/>
      </c>
      <c r="T518" s="7">
        <f>IF(A518="","",MAX(L518-M518,M518-L518)*K518)</f>
        <v/>
      </c>
      <c r="U518" s="8">
        <f>IF(A518="","",IFERROR(S518/T518,0))</f>
        <v/>
      </c>
      <c r="V518" s="9">
        <f>IF(A518="","",IF(S518&gt;0,"Gagnant",IF(S518&lt;0,"Perdant","Égalité")))</f>
        <v/>
      </c>
      <c r="W518" s="2" t="n"/>
      <c r="X518" s="4" t="n"/>
    </row>
    <row r="519">
      <c r="A519" s="2" t="n"/>
      <c r="B519" s="3" t="n"/>
      <c r="C519" s="3" t="n"/>
      <c r="D519" s="4" t="n"/>
      <c r="E519" s="4" t="n"/>
      <c r="F519" s="4" t="n"/>
      <c r="G519" s="4" t="n"/>
      <c r="H519" s="2" t="n"/>
      <c r="I519" s="4" t="n"/>
      <c r="J519" s="2" t="n"/>
      <c r="K519" s="5" t="n"/>
      <c r="L519" s="6" t="n"/>
      <c r="M519" s="6" t="n"/>
      <c r="N519" s="6" t="n"/>
      <c r="O519" s="6" t="n"/>
      <c r="P519" s="10">
        <f>IF(A519="","",K519*L519)</f>
        <v/>
      </c>
      <c r="Q519" s="10">
        <f>IF(A519="","",IF(H519="Achat",(O519-L519)*K519,IF(H519="Vente",(L519-O519)*K519,0)))</f>
        <v/>
      </c>
      <c r="R519" s="10">
        <f>IF(A519="","",IFERROR(P519*VLOOKUP(F519,'Référentiels'!$A$2:$C$6,3,FALSE),0))</f>
        <v/>
      </c>
      <c r="S519" s="10">
        <f>IF(A519="","",Q519-R519)</f>
        <v/>
      </c>
      <c r="T519" s="10">
        <f>IF(A519="","",MAX(L519-M519,M519-L519)*K519)</f>
        <v/>
      </c>
      <c r="U519" s="11">
        <f>IF(A519="","",IFERROR(S519/T519,0))</f>
        <v/>
      </c>
      <c r="V519" s="12">
        <f>IF(A519="","",IF(S519&gt;0,"Gagnant",IF(S519&lt;0,"Perdant","Égalité")))</f>
        <v/>
      </c>
      <c r="W519" s="2" t="n"/>
      <c r="X519" s="4" t="n"/>
    </row>
    <row r="520">
      <c r="A520" s="2" t="n"/>
      <c r="B520" s="3" t="n"/>
      <c r="C520" s="3" t="n"/>
      <c r="D520" s="4" t="n"/>
      <c r="E520" s="4" t="n"/>
      <c r="F520" s="4" t="n"/>
      <c r="G520" s="4" t="n"/>
      <c r="H520" s="2" t="n"/>
      <c r="I520" s="4" t="n"/>
      <c r="J520" s="2" t="n"/>
      <c r="K520" s="5" t="n"/>
      <c r="L520" s="6" t="n"/>
      <c r="M520" s="6" t="n"/>
      <c r="N520" s="6" t="n"/>
      <c r="O520" s="6" t="n"/>
      <c r="P520" s="7">
        <f>IF(A520="","",K520*L520)</f>
        <v/>
      </c>
      <c r="Q520" s="7">
        <f>IF(A520="","",IF(H520="Achat",(O520-L520)*K520,IF(H520="Vente",(L520-O520)*K520,0)))</f>
        <v/>
      </c>
      <c r="R520" s="7">
        <f>IF(A520="","",IFERROR(P520*VLOOKUP(F520,'Référentiels'!$A$2:$C$6,3,FALSE),0))</f>
        <v/>
      </c>
      <c r="S520" s="7">
        <f>IF(A520="","",Q520-R520)</f>
        <v/>
      </c>
      <c r="T520" s="7">
        <f>IF(A520="","",MAX(L520-M520,M520-L520)*K520)</f>
        <v/>
      </c>
      <c r="U520" s="8">
        <f>IF(A520="","",IFERROR(S520/T520,0))</f>
        <v/>
      </c>
      <c r="V520" s="9">
        <f>IF(A520="","",IF(S520&gt;0,"Gagnant",IF(S520&lt;0,"Perdant","Égalité")))</f>
        <v/>
      </c>
      <c r="W520" s="2" t="n"/>
      <c r="X520" s="4" t="n"/>
    </row>
    <row r="521">
      <c r="A521" s="2" t="n"/>
      <c r="B521" s="3" t="n"/>
      <c r="C521" s="3" t="n"/>
      <c r="D521" s="4" t="n"/>
      <c r="E521" s="4" t="n"/>
      <c r="F521" s="4" t="n"/>
      <c r="G521" s="4" t="n"/>
      <c r="H521" s="2" t="n"/>
      <c r="I521" s="4" t="n"/>
      <c r="J521" s="2" t="n"/>
      <c r="K521" s="5" t="n"/>
      <c r="L521" s="6" t="n"/>
      <c r="M521" s="6" t="n"/>
      <c r="N521" s="6" t="n"/>
      <c r="O521" s="6" t="n"/>
      <c r="P521" s="10">
        <f>IF(A521="","",K521*L521)</f>
        <v/>
      </c>
      <c r="Q521" s="10">
        <f>IF(A521="","",IF(H521="Achat",(O521-L521)*K521,IF(H521="Vente",(L521-O521)*K521,0)))</f>
        <v/>
      </c>
      <c r="R521" s="10">
        <f>IF(A521="","",IFERROR(P521*VLOOKUP(F521,'Référentiels'!$A$2:$C$6,3,FALSE),0))</f>
        <v/>
      </c>
      <c r="S521" s="10">
        <f>IF(A521="","",Q521-R521)</f>
        <v/>
      </c>
      <c r="T521" s="10">
        <f>IF(A521="","",MAX(L521-M521,M521-L521)*K521)</f>
        <v/>
      </c>
      <c r="U521" s="11">
        <f>IF(A521="","",IFERROR(S521/T521,0))</f>
        <v/>
      </c>
      <c r="V521" s="12">
        <f>IF(A521="","",IF(S521&gt;0,"Gagnant",IF(S521&lt;0,"Perdant","Égalité")))</f>
        <v/>
      </c>
      <c r="W521" s="2" t="n"/>
      <c r="X521" s="4" t="n"/>
    </row>
    <row r="522">
      <c r="A522" s="2" t="n"/>
      <c r="B522" s="3" t="n"/>
      <c r="C522" s="3" t="n"/>
      <c r="D522" s="4" t="n"/>
      <c r="E522" s="4" t="n"/>
      <c r="F522" s="4" t="n"/>
      <c r="G522" s="4" t="n"/>
      <c r="H522" s="2" t="n"/>
      <c r="I522" s="4" t="n"/>
      <c r="J522" s="2" t="n"/>
      <c r="K522" s="5" t="n"/>
      <c r="L522" s="6" t="n"/>
      <c r="M522" s="6" t="n"/>
      <c r="N522" s="6" t="n"/>
      <c r="O522" s="6" t="n"/>
      <c r="P522" s="7">
        <f>IF(A522="","",K522*L522)</f>
        <v/>
      </c>
      <c r="Q522" s="7">
        <f>IF(A522="","",IF(H522="Achat",(O522-L522)*K522,IF(H522="Vente",(L522-O522)*K522,0)))</f>
        <v/>
      </c>
      <c r="R522" s="7">
        <f>IF(A522="","",IFERROR(P522*VLOOKUP(F522,'Référentiels'!$A$2:$C$6,3,FALSE),0))</f>
        <v/>
      </c>
      <c r="S522" s="7">
        <f>IF(A522="","",Q522-R522)</f>
        <v/>
      </c>
      <c r="T522" s="7">
        <f>IF(A522="","",MAX(L522-M522,M522-L522)*K522)</f>
        <v/>
      </c>
      <c r="U522" s="8">
        <f>IF(A522="","",IFERROR(S522/T522,0))</f>
        <v/>
      </c>
      <c r="V522" s="9">
        <f>IF(A522="","",IF(S522&gt;0,"Gagnant",IF(S522&lt;0,"Perdant","Égalité")))</f>
        <v/>
      </c>
      <c r="W522" s="2" t="n"/>
      <c r="X522" s="4" t="n"/>
    </row>
    <row r="523">
      <c r="A523" s="2" t="n"/>
      <c r="B523" s="3" t="n"/>
      <c r="C523" s="3" t="n"/>
      <c r="D523" s="4" t="n"/>
      <c r="E523" s="4" t="n"/>
      <c r="F523" s="4" t="n"/>
      <c r="G523" s="4" t="n"/>
      <c r="H523" s="2" t="n"/>
      <c r="I523" s="4" t="n"/>
      <c r="J523" s="2" t="n"/>
      <c r="K523" s="5" t="n"/>
      <c r="L523" s="6" t="n"/>
      <c r="M523" s="6" t="n"/>
      <c r="N523" s="6" t="n"/>
      <c r="O523" s="6" t="n"/>
      <c r="P523" s="10">
        <f>IF(A523="","",K523*L523)</f>
        <v/>
      </c>
      <c r="Q523" s="10">
        <f>IF(A523="","",IF(H523="Achat",(O523-L523)*K523,IF(H523="Vente",(L523-O523)*K523,0)))</f>
        <v/>
      </c>
      <c r="R523" s="10">
        <f>IF(A523="","",IFERROR(P523*VLOOKUP(F523,'Référentiels'!$A$2:$C$6,3,FALSE),0))</f>
        <v/>
      </c>
      <c r="S523" s="10">
        <f>IF(A523="","",Q523-R523)</f>
        <v/>
      </c>
      <c r="T523" s="10">
        <f>IF(A523="","",MAX(L523-M523,M523-L523)*K523)</f>
        <v/>
      </c>
      <c r="U523" s="11">
        <f>IF(A523="","",IFERROR(S523/T523,0))</f>
        <v/>
      </c>
      <c r="V523" s="12">
        <f>IF(A523="","",IF(S523&gt;0,"Gagnant",IF(S523&lt;0,"Perdant","Égalité")))</f>
        <v/>
      </c>
      <c r="W523" s="2" t="n"/>
      <c r="X523" s="4" t="n"/>
    </row>
    <row r="524">
      <c r="A524" s="2" t="n"/>
      <c r="B524" s="3" t="n"/>
      <c r="C524" s="3" t="n"/>
      <c r="D524" s="4" t="n"/>
      <c r="E524" s="4" t="n"/>
      <c r="F524" s="4" t="n"/>
      <c r="G524" s="4" t="n"/>
      <c r="H524" s="2" t="n"/>
      <c r="I524" s="4" t="n"/>
      <c r="J524" s="2" t="n"/>
      <c r="K524" s="5" t="n"/>
      <c r="L524" s="6" t="n"/>
      <c r="M524" s="6" t="n"/>
      <c r="N524" s="6" t="n"/>
      <c r="O524" s="6" t="n"/>
      <c r="P524" s="7">
        <f>IF(A524="","",K524*L524)</f>
        <v/>
      </c>
      <c r="Q524" s="7">
        <f>IF(A524="","",IF(H524="Achat",(O524-L524)*K524,IF(H524="Vente",(L524-O524)*K524,0)))</f>
        <v/>
      </c>
      <c r="R524" s="7">
        <f>IF(A524="","",IFERROR(P524*VLOOKUP(F524,'Référentiels'!$A$2:$C$6,3,FALSE),0))</f>
        <v/>
      </c>
      <c r="S524" s="7">
        <f>IF(A524="","",Q524-R524)</f>
        <v/>
      </c>
      <c r="T524" s="7">
        <f>IF(A524="","",MAX(L524-M524,M524-L524)*K524)</f>
        <v/>
      </c>
      <c r="U524" s="8">
        <f>IF(A524="","",IFERROR(S524/T524,0))</f>
        <v/>
      </c>
      <c r="V524" s="9">
        <f>IF(A524="","",IF(S524&gt;0,"Gagnant",IF(S524&lt;0,"Perdant","Égalité")))</f>
        <v/>
      </c>
      <c r="W524" s="2" t="n"/>
      <c r="X524" s="4" t="n"/>
    </row>
    <row r="525">
      <c r="A525" s="2" t="n"/>
      <c r="B525" s="3" t="n"/>
      <c r="C525" s="3" t="n"/>
      <c r="D525" s="4" t="n"/>
      <c r="E525" s="4" t="n"/>
      <c r="F525" s="4" t="n"/>
      <c r="G525" s="4" t="n"/>
      <c r="H525" s="2" t="n"/>
      <c r="I525" s="4" t="n"/>
      <c r="J525" s="2" t="n"/>
      <c r="K525" s="5" t="n"/>
      <c r="L525" s="6" t="n"/>
      <c r="M525" s="6" t="n"/>
      <c r="N525" s="6" t="n"/>
      <c r="O525" s="6" t="n"/>
      <c r="P525" s="10">
        <f>IF(A525="","",K525*L525)</f>
        <v/>
      </c>
      <c r="Q525" s="10">
        <f>IF(A525="","",IF(H525="Achat",(O525-L525)*K525,IF(H525="Vente",(L525-O525)*K525,0)))</f>
        <v/>
      </c>
      <c r="R525" s="10">
        <f>IF(A525="","",IFERROR(P525*VLOOKUP(F525,'Référentiels'!$A$2:$C$6,3,FALSE),0))</f>
        <v/>
      </c>
      <c r="S525" s="10">
        <f>IF(A525="","",Q525-R525)</f>
        <v/>
      </c>
      <c r="T525" s="10">
        <f>IF(A525="","",MAX(L525-M525,M525-L525)*K525)</f>
        <v/>
      </c>
      <c r="U525" s="11">
        <f>IF(A525="","",IFERROR(S525/T525,0))</f>
        <v/>
      </c>
      <c r="V525" s="12">
        <f>IF(A525="","",IF(S525&gt;0,"Gagnant",IF(S525&lt;0,"Perdant","Égalité")))</f>
        <v/>
      </c>
      <c r="W525" s="2" t="n"/>
      <c r="X525" s="4" t="n"/>
    </row>
    <row r="526">
      <c r="A526" s="2" t="n"/>
      <c r="B526" s="3" t="n"/>
      <c r="C526" s="3" t="n"/>
      <c r="D526" s="4" t="n"/>
      <c r="E526" s="4" t="n"/>
      <c r="F526" s="4" t="n"/>
      <c r="G526" s="4" t="n"/>
      <c r="H526" s="2" t="n"/>
      <c r="I526" s="4" t="n"/>
      <c r="J526" s="2" t="n"/>
      <c r="K526" s="5" t="n"/>
      <c r="L526" s="6" t="n"/>
      <c r="M526" s="6" t="n"/>
      <c r="N526" s="6" t="n"/>
      <c r="O526" s="6" t="n"/>
      <c r="P526" s="7">
        <f>IF(A526="","",K526*L526)</f>
        <v/>
      </c>
      <c r="Q526" s="7">
        <f>IF(A526="","",IF(H526="Achat",(O526-L526)*K526,IF(H526="Vente",(L526-O526)*K526,0)))</f>
        <v/>
      </c>
      <c r="R526" s="7">
        <f>IF(A526="","",IFERROR(P526*VLOOKUP(F526,'Référentiels'!$A$2:$C$6,3,FALSE),0))</f>
        <v/>
      </c>
      <c r="S526" s="7">
        <f>IF(A526="","",Q526-R526)</f>
        <v/>
      </c>
      <c r="T526" s="7">
        <f>IF(A526="","",MAX(L526-M526,M526-L526)*K526)</f>
        <v/>
      </c>
      <c r="U526" s="8">
        <f>IF(A526="","",IFERROR(S526/T526,0))</f>
        <v/>
      </c>
      <c r="V526" s="9">
        <f>IF(A526="","",IF(S526&gt;0,"Gagnant",IF(S526&lt;0,"Perdant","Égalité")))</f>
        <v/>
      </c>
      <c r="W526" s="2" t="n"/>
      <c r="X526" s="4" t="n"/>
    </row>
    <row r="527">
      <c r="A527" s="2" t="n"/>
      <c r="B527" s="3" t="n"/>
      <c r="C527" s="3" t="n"/>
      <c r="D527" s="4" t="n"/>
      <c r="E527" s="4" t="n"/>
      <c r="F527" s="4" t="n"/>
      <c r="G527" s="4" t="n"/>
      <c r="H527" s="2" t="n"/>
      <c r="I527" s="4" t="n"/>
      <c r="J527" s="2" t="n"/>
      <c r="K527" s="5" t="n"/>
      <c r="L527" s="6" t="n"/>
      <c r="M527" s="6" t="n"/>
      <c r="N527" s="6" t="n"/>
      <c r="O527" s="6" t="n"/>
      <c r="P527" s="10">
        <f>IF(A527="","",K527*L527)</f>
        <v/>
      </c>
      <c r="Q527" s="10">
        <f>IF(A527="","",IF(H527="Achat",(O527-L527)*K527,IF(H527="Vente",(L527-O527)*K527,0)))</f>
        <v/>
      </c>
      <c r="R527" s="10">
        <f>IF(A527="","",IFERROR(P527*VLOOKUP(F527,'Référentiels'!$A$2:$C$6,3,FALSE),0))</f>
        <v/>
      </c>
      <c r="S527" s="10">
        <f>IF(A527="","",Q527-R527)</f>
        <v/>
      </c>
      <c r="T527" s="10">
        <f>IF(A527="","",MAX(L527-M527,M527-L527)*K527)</f>
        <v/>
      </c>
      <c r="U527" s="11">
        <f>IF(A527="","",IFERROR(S527/T527,0))</f>
        <v/>
      </c>
      <c r="V527" s="12">
        <f>IF(A527="","",IF(S527&gt;0,"Gagnant",IF(S527&lt;0,"Perdant","Égalité")))</f>
        <v/>
      </c>
      <c r="W527" s="2" t="n"/>
      <c r="X527" s="4" t="n"/>
    </row>
    <row r="528">
      <c r="A528" s="2" t="n"/>
      <c r="B528" s="3" t="n"/>
      <c r="C528" s="3" t="n"/>
      <c r="D528" s="4" t="n"/>
      <c r="E528" s="4" t="n"/>
      <c r="F528" s="4" t="n"/>
      <c r="G528" s="4" t="n"/>
      <c r="H528" s="2" t="n"/>
      <c r="I528" s="4" t="n"/>
      <c r="J528" s="2" t="n"/>
      <c r="K528" s="5" t="n"/>
      <c r="L528" s="6" t="n"/>
      <c r="M528" s="6" t="n"/>
      <c r="N528" s="6" t="n"/>
      <c r="O528" s="6" t="n"/>
      <c r="P528" s="7">
        <f>IF(A528="","",K528*L528)</f>
        <v/>
      </c>
      <c r="Q528" s="7">
        <f>IF(A528="","",IF(H528="Achat",(O528-L528)*K528,IF(H528="Vente",(L528-O528)*K528,0)))</f>
        <v/>
      </c>
      <c r="R528" s="7">
        <f>IF(A528="","",IFERROR(P528*VLOOKUP(F528,'Référentiels'!$A$2:$C$6,3,FALSE),0))</f>
        <v/>
      </c>
      <c r="S528" s="7">
        <f>IF(A528="","",Q528-R528)</f>
        <v/>
      </c>
      <c r="T528" s="7">
        <f>IF(A528="","",MAX(L528-M528,M528-L528)*K528)</f>
        <v/>
      </c>
      <c r="U528" s="8">
        <f>IF(A528="","",IFERROR(S528/T528,0))</f>
        <v/>
      </c>
      <c r="V528" s="9">
        <f>IF(A528="","",IF(S528&gt;0,"Gagnant",IF(S528&lt;0,"Perdant","Égalité")))</f>
        <v/>
      </c>
      <c r="W528" s="2" t="n"/>
      <c r="X528" s="4" t="n"/>
    </row>
    <row r="529">
      <c r="A529" s="2" t="n"/>
      <c r="B529" s="3" t="n"/>
      <c r="C529" s="3" t="n"/>
      <c r="D529" s="4" t="n"/>
      <c r="E529" s="4" t="n"/>
      <c r="F529" s="4" t="n"/>
      <c r="G529" s="4" t="n"/>
      <c r="H529" s="2" t="n"/>
      <c r="I529" s="4" t="n"/>
      <c r="J529" s="2" t="n"/>
      <c r="K529" s="5" t="n"/>
      <c r="L529" s="6" t="n"/>
      <c r="M529" s="6" t="n"/>
      <c r="N529" s="6" t="n"/>
      <c r="O529" s="6" t="n"/>
      <c r="P529" s="10">
        <f>IF(A529="","",K529*L529)</f>
        <v/>
      </c>
      <c r="Q529" s="10">
        <f>IF(A529="","",IF(H529="Achat",(O529-L529)*K529,IF(H529="Vente",(L529-O529)*K529,0)))</f>
        <v/>
      </c>
      <c r="R529" s="10">
        <f>IF(A529="","",IFERROR(P529*VLOOKUP(F529,'Référentiels'!$A$2:$C$6,3,FALSE),0))</f>
        <v/>
      </c>
      <c r="S529" s="10">
        <f>IF(A529="","",Q529-R529)</f>
        <v/>
      </c>
      <c r="T529" s="10">
        <f>IF(A529="","",MAX(L529-M529,M529-L529)*K529)</f>
        <v/>
      </c>
      <c r="U529" s="11">
        <f>IF(A529="","",IFERROR(S529/T529,0))</f>
        <v/>
      </c>
      <c r="V529" s="12">
        <f>IF(A529="","",IF(S529&gt;0,"Gagnant",IF(S529&lt;0,"Perdant","Égalité")))</f>
        <v/>
      </c>
      <c r="W529" s="2" t="n"/>
      <c r="X529" s="4" t="n"/>
    </row>
    <row r="530">
      <c r="A530" s="2" t="n"/>
      <c r="B530" s="3" t="n"/>
      <c r="C530" s="3" t="n"/>
      <c r="D530" s="4" t="n"/>
      <c r="E530" s="4" t="n"/>
      <c r="F530" s="4" t="n"/>
      <c r="G530" s="4" t="n"/>
      <c r="H530" s="2" t="n"/>
      <c r="I530" s="4" t="n"/>
      <c r="J530" s="2" t="n"/>
      <c r="K530" s="5" t="n"/>
      <c r="L530" s="6" t="n"/>
      <c r="M530" s="6" t="n"/>
      <c r="N530" s="6" t="n"/>
      <c r="O530" s="6" t="n"/>
      <c r="P530" s="7">
        <f>IF(A530="","",K530*L530)</f>
        <v/>
      </c>
      <c r="Q530" s="7">
        <f>IF(A530="","",IF(H530="Achat",(O530-L530)*K530,IF(H530="Vente",(L530-O530)*K530,0)))</f>
        <v/>
      </c>
      <c r="R530" s="7">
        <f>IF(A530="","",IFERROR(P530*VLOOKUP(F530,'Référentiels'!$A$2:$C$6,3,FALSE),0))</f>
        <v/>
      </c>
      <c r="S530" s="7">
        <f>IF(A530="","",Q530-R530)</f>
        <v/>
      </c>
      <c r="T530" s="7">
        <f>IF(A530="","",MAX(L530-M530,M530-L530)*K530)</f>
        <v/>
      </c>
      <c r="U530" s="8">
        <f>IF(A530="","",IFERROR(S530/T530,0))</f>
        <v/>
      </c>
      <c r="V530" s="9">
        <f>IF(A530="","",IF(S530&gt;0,"Gagnant",IF(S530&lt;0,"Perdant","Égalité")))</f>
        <v/>
      </c>
      <c r="W530" s="2" t="n"/>
      <c r="X530" s="4" t="n"/>
    </row>
    <row r="531">
      <c r="A531" s="2" t="n"/>
      <c r="B531" s="3" t="n"/>
      <c r="C531" s="3" t="n"/>
      <c r="D531" s="4" t="n"/>
      <c r="E531" s="4" t="n"/>
      <c r="F531" s="4" t="n"/>
      <c r="G531" s="4" t="n"/>
      <c r="H531" s="2" t="n"/>
      <c r="I531" s="4" t="n"/>
      <c r="J531" s="2" t="n"/>
      <c r="K531" s="5" t="n"/>
      <c r="L531" s="6" t="n"/>
      <c r="M531" s="6" t="n"/>
      <c r="N531" s="6" t="n"/>
      <c r="O531" s="6" t="n"/>
      <c r="P531" s="10">
        <f>IF(A531="","",K531*L531)</f>
        <v/>
      </c>
      <c r="Q531" s="10">
        <f>IF(A531="","",IF(H531="Achat",(O531-L531)*K531,IF(H531="Vente",(L531-O531)*K531,0)))</f>
        <v/>
      </c>
      <c r="R531" s="10">
        <f>IF(A531="","",IFERROR(P531*VLOOKUP(F531,'Référentiels'!$A$2:$C$6,3,FALSE),0))</f>
        <v/>
      </c>
      <c r="S531" s="10">
        <f>IF(A531="","",Q531-R531)</f>
        <v/>
      </c>
      <c r="T531" s="10">
        <f>IF(A531="","",MAX(L531-M531,M531-L531)*K531)</f>
        <v/>
      </c>
      <c r="U531" s="11">
        <f>IF(A531="","",IFERROR(S531/T531,0))</f>
        <v/>
      </c>
      <c r="V531" s="12">
        <f>IF(A531="","",IF(S531&gt;0,"Gagnant",IF(S531&lt;0,"Perdant","Égalité")))</f>
        <v/>
      </c>
      <c r="W531" s="2" t="n"/>
      <c r="X531" s="4" t="n"/>
    </row>
    <row r="532">
      <c r="A532" s="2" t="n"/>
      <c r="B532" s="3" t="n"/>
      <c r="C532" s="3" t="n"/>
      <c r="D532" s="4" t="n"/>
      <c r="E532" s="4" t="n"/>
      <c r="F532" s="4" t="n"/>
      <c r="G532" s="4" t="n"/>
      <c r="H532" s="2" t="n"/>
      <c r="I532" s="4" t="n"/>
      <c r="J532" s="2" t="n"/>
      <c r="K532" s="5" t="n"/>
      <c r="L532" s="6" t="n"/>
      <c r="M532" s="6" t="n"/>
      <c r="N532" s="6" t="n"/>
      <c r="O532" s="6" t="n"/>
      <c r="P532" s="7">
        <f>IF(A532="","",K532*L532)</f>
        <v/>
      </c>
      <c r="Q532" s="7">
        <f>IF(A532="","",IF(H532="Achat",(O532-L532)*K532,IF(H532="Vente",(L532-O532)*K532,0)))</f>
        <v/>
      </c>
      <c r="R532" s="7">
        <f>IF(A532="","",IFERROR(P532*VLOOKUP(F532,'Référentiels'!$A$2:$C$6,3,FALSE),0))</f>
        <v/>
      </c>
      <c r="S532" s="7">
        <f>IF(A532="","",Q532-R532)</f>
        <v/>
      </c>
      <c r="T532" s="7">
        <f>IF(A532="","",MAX(L532-M532,M532-L532)*K532)</f>
        <v/>
      </c>
      <c r="U532" s="8">
        <f>IF(A532="","",IFERROR(S532/T532,0))</f>
        <v/>
      </c>
      <c r="V532" s="9">
        <f>IF(A532="","",IF(S532&gt;0,"Gagnant",IF(S532&lt;0,"Perdant","Égalité")))</f>
        <v/>
      </c>
      <c r="W532" s="2" t="n"/>
      <c r="X532" s="4" t="n"/>
    </row>
    <row r="533">
      <c r="A533" s="2" t="n"/>
      <c r="B533" s="3" t="n"/>
      <c r="C533" s="3" t="n"/>
      <c r="D533" s="4" t="n"/>
      <c r="E533" s="4" t="n"/>
      <c r="F533" s="4" t="n"/>
      <c r="G533" s="4" t="n"/>
      <c r="H533" s="2" t="n"/>
      <c r="I533" s="4" t="n"/>
      <c r="J533" s="2" t="n"/>
      <c r="K533" s="5" t="n"/>
      <c r="L533" s="6" t="n"/>
      <c r="M533" s="6" t="n"/>
      <c r="N533" s="6" t="n"/>
      <c r="O533" s="6" t="n"/>
      <c r="P533" s="10">
        <f>IF(A533="","",K533*L533)</f>
        <v/>
      </c>
      <c r="Q533" s="10">
        <f>IF(A533="","",IF(H533="Achat",(O533-L533)*K533,IF(H533="Vente",(L533-O533)*K533,0)))</f>
        <v/>
      </c>
      <c r="R533" s="10">
        <f>IF(A533="","",IFERROR(P533*VLOOKUP(F533,'Référentiels'!$A$2:$C$6,3,FALSE),0))</f>
        <v/>
      </c>
      <c r="S533" s="10">
        <f>IF(A533="","",Q533-R533)</f>
        <v/>
      </c>
      <c r="T533" s="10">
        <f>IF(A533="","",MAX(L533-M533,M533-L533)*K533)</f>
        <v/>
      </c>
      <c r="U533" s="11">
        <f>IF(A533="","",IFERROR(S533/T533,0))</f>
        <v/>
      </c>
      <c r="V533" s="12">
        <f>IF(A533="","",IF(S533&gt;0,"Gagnant",IF(S533&lt;0,"Perdant","Égalité")))</f>
        <v/>
      </c>
      <c r="W533" s="2" t="n"/>
      <c r="X533" s="4" t="n"/>
    </row>
    <row r="534">
      <c r="A534" s="2" t="n"/>
      <c r="B534" s="3" t="n"/>
      <c r="C534" s="3" t="n"/>
      <c r="D534" s="4" t="n"/>
      <c r="E534" s="4" t="n"/>
      <c r="F534" s="4" t="n"/>
      <c r="G534" s="4" t="n"/>
      <c r="H534" s="2" t="n"/>
      <c r="I534" s="4" t="n"/>
      <c r="J534" s="2" t="n"/>
      <c r="K534" s="5" t="n"/>
      <c r="L534" s="6" t="n"/>
      <c r="M534" s="6" t="n"/>
      <c r="N534" s="6" t="n"/>
      <c r="O534" s="6" t="n"/>
      <c r="P534" s="7">
        <f>IF(A534="","",K534*L534)</f>
        <v/>
      </c>
      <c r="Q534" s="7">
        <f>IF(A534="","",IF(H534="Achat",(O534-L534)*K534,IF(H534="Vente",(L534-O534)*K534,0)))</f>
        <v/>
      </c>
      <c r="R534" s="7">
        <f>IF(A534="","",IFERROR(P534*VLOOKUP(F534,'Référentiels'!$A$2:$C$6,3,FALSE),0))</f>
        <v/>
      </c>
      <c r="S534" s="7">
        <f>IF(A534="","",Q534-R534)</f>
        <v/>
      </c>
      <c r="T534" s="7">
        <f>IF(A534="","",MAX(L534-M534,M534-L534)*K534)</f>
        <v/>
      </c>
      <c r="U534" s="8">
        <f>IF(A534="","",IFERROR(S534/T534,0))</f>
        <v/>
      </c>
      <c r="V534" s="9">
        <f>IF(A534="","",IF(S534&gt;0,"Gagnant",IF(S534&lt;0,"Perdant","Égalité")))</f>
        <v/>
      </c>
      <c r="W534" s="2" t="n"/>
      <c r="X534" s="4" t="n"/>
    </row>
    <row r="535">
      <c r="A535" s="2" t="n"/>
      <c r="B535" s="3" t="n"/>
      <c r="C535" s="3" t="n"/>
      <c r="D535" s="4" t="n"/>
      <c r="E535" s="4" t="n"/>
      <c r="F535" s="4" t="n"/>
      <c r="G535" s="4" t="n"/>
      <c r="H535" s="2" t="n"/>
      <c r="I535" s="4" t="n"/>
      <c r="J535" s="2" t="n"/>
      <c r="K535" s="5" t="n"/>
      <c r="L535" s="6" t="n"/>
      <c r="M535" s="6" t="n"/>
      <c r="N535" s="6" t="n"/>
      <c r="O535" s="6" t="n"/>
      <c r="P535" s="10">
        <f>IF(A535="","",K535*L535)</f>
        <v/>
      </c>
      <c r="Q535" s="10">
        <f>IF(A535="","",IF(H535="Achat",(O535-L535)*K535,IF(H535="Vente",(L535-O535)*K535,0)))</f>
        <v/>
      </c>
      <c r="R535" s="10">
        <f>IF(A535="","",IFERROR(P535*VLOOKUP(F535,'Référentiels'!$A$2:$C$6,3,FALSE),0))</f>
        <v/>
      </c>
      <c r="S535" s="10">
        <f>IF(A535="","",Q535-R535)</f>
        <v/>
      </c>
      <c r="T535" s="10">
        <f>IF(A535="","",MAX(L535-M535,M535-L535)*K535)</f>
        <v/>
      </c>
      <c r="U535" s="11">
        <f>IF(A535="","",IFERROR(S535/T535,0))</f>
        <v/>
      </c>
      <c r="V535" s="12">
        <f>IF(A535="","",IF(S535&gt;0,"Gagnant",IF(S535&lt;0,"Perdant","Égalité")))</f>
        <v/>
      </c>
      <c r="W535" s="2" t="n"/>
      <c r="X535" s="4" t="n"/>
    </row>
    <row r="536">
      <c r="A536" s="2" t="n"/>
      <c r="B536" s="3" t="n"/>
      <c r="C536" s="3" t="n"/>
      <c r="D536" s="4" t="n"/>
      <c r="E536" s="4" t="n"/>
      <c r="F536" s="4" t="n"/>
      <c r="G536" s="4" t="n"/>
      <c r="H536" s="2" t="n"/>
      <c r="I536" s="4" t="n"/>
      <c r="J536" s="2" t="n"/>
      <c r="K536" s="5" t="n"/>
      <c r="L536" s="6" t="n"/>
      <c r="M536" s="6" t="n"/>
      <c r="N536" s="6" t="n"/>
      <c r="O536" s="6" t="n"/>
      <c r="P536" s="7">
        <f>IF(A536="","",K536*L536)</f>
        <v/>
      </c>
      <c r="Q536" s="7">
        <f>IF(A536="","",IF(H536="Achat",(O536-L536)*K536,IF(H536="Vente",(L536-O536)*K536,0)))</f>
        <v/>
      </c>
      <c r="R536" s="7">
        <f>IF(A536="","",IFERROR(P536*VLOOKUP(F536,'Référentiels'!$A$2:$C$6,3,FALSE),0))</f>
        <v/>
      </c>
      <c r="S536" s="7">
        <f>IF(A536="","",Q536-R536)</f>
        <v/>
      </c>
      <c r="T536" s="7">
        <f>IF(A536="","",MAX(L536-M536,M536-L536)*K536)</f>
        <v/>
      </c>
      <c r="U536" s="8">
        <f>IF(A536="","",IFERROR(S536/T536,0))</f>
        <v/>
      </c>
      <c r="V536" s="9">
        <f>IF(A536="","",IF(S536&gt;0,"Gagnant",IF(S536&lt;0,"Perdant","Égalité")))</f>
        <v/>
      </c>
      <c r="W536" s="2" t="n"/>
      <c r="X536" s="4" t="n"/>
    </row>
    <row r="537">
      <c r="A537" s="2" t="n"/>
      <c r="B537" s="3" t="n"/>
      <c r="C537" s="3" t="n"/>
      <c r="D537" s="4" t="n"/>
      <c r="E537" s="4" t="n"/>
      <c r="F537" s="4" t="n"/>
      <c r="G537" s="4" t="n"/>
      <c r="H537" s="2" t="n"/>
      <c r="I537" s="4" t="n"/>
      <c r="J537" s="2" t="n"/>
      <c r="K537" s="5" t="n"/>
      <c r="L537" s="6" t="n"/>
      <c r="M537" s="6" t="n"/>
      <c r="N537" s="6" t="n"/>
      <c r="O537" s="6" t="n"/>
      <c r="P537" s="10">
        <f>IF(A537="","",K537*L537)</f>
        <v/>
      </c>
      <c r="Q537" s="10">
        <f>IF(A537="","",IF(H537="Achat",(O537-L537)*K537,IF(H537="Vente",(L537-O537)*K537,0)))</f>
        <v/>
      </c>
      <c r="R537" s="10">
        <f>IF(A537="","",IFERROR(P537*VLOOKUP(F537,'Référentiels'!$A$2:$C$6,3,FALSE),0))</f>
        <v/>
      </c>
      <c r="S537" s="10">
        <f>IF(A537="","",Q537-R537)</f>
        <v/>
      </c>
      <c r="T537" s="10">
        <f>IF(A537="","",MAX(L537-M537,M537-L537)*K537)</f>
        <v/>
      </c>
      <c r="U537" s="11">
        <f>IF(A537="","",IFERROR(S537/T537,0))</f>
        <v/>
      </c>
      <c r="V537" s="12">
        <f>IF(A537="","",IF(S537&gt;0,"Gagnant",IF(S537&lt;0,"Perdant","Égalité")))</f>
        <v/>
      </c>
      <c r="W537" s="2" t="n"/>
      <c r="X537" s="4" t="n"/>
    </row>
    <row r="538">
      <c r="A538" s="2" t="n"/>
      <c r="B538" s="3" t="n"/>
      <c r="C538" s="3" t="n"/>
      <c r="D538" s="4" t="n"/>
      <c r="E538" s="4" t="n"/>
      <c r="F538" s="4" t="n"/>
      <c r="G538" s="4" t="n"/>
      <c r="H538" s="2" t="n"/>
      <c r="I538" s="4" t="n"/>
      <c r="J538" s="2" t="n"/>
      <c r="K538" s="5" t="n"/>
      <c r="L538" s="6" t="n"/>
      <c r="M538" s="6" t="n"/>
      <c r="N538" s="6" t="n"/>
      <c r="O538" s="6" t="n"/>
      <c r="P538" s="7">
        <f>IF(A538="","",K538*L538)</f>
        <v/>
      </c>
      <c r="Q538" s="7">
        <f>IF(A538="","",IF(H538="Achat",(O538-L538)*K538,IF(H538="Vente",(L538-O538)*K538,0)))</f>
        <v/>
      </c>
      <c r="R538" s="7">
        <f>IF(A538="","",IFERROR(P538*VLOOKUP(F538,'Référentiels'!$A$2:$C$6,3,FALSE),0))</f>
        <v/>
      </c>
      <c r="S538" s="7">
        <f>IF(A538="","",Q538-R538)</f>
        <v/>
      </c>
      <c r="T538" s="7">
        <f>IF(A538="","",MAX(L538-M538,M538-L538)*K538)</f>
        <v/>
      </c>
      <c r="U538" s="8">
        <f>IF(A538="","",IFERROR(S538/T538,0))</f>
        <v/>
      </c>
      <c r="V538" s="9">
        <f>IF(A538="","",IF(S538&gt;0,"Gagnant",IF(S538&lt;0,"Perdant","Égalité")))</f>
        <v/>
      </c>
      <c r="W538" s="2" t="n"/>
      <c r="X538" s="4" t="n"/>
    </row>
    <row r="539">
      <c r="A539" s="2" t="n"/>
      <c r="B539" s="3" t="n"/>
      <c r="C539" s="3" t="n"/>
      <c r="D539" s="4" t="n"/>
      <c r="E539" s="4" t="n"/>
      <c r="F539" s="4" t="n"/>
      <c r="G539" s="4" t="n"/>
      <c r="H539" s="2" t="n"/>
      <c r="I539" s="4" t="n"/>
      <c r="J539" s="2" t="n"/>
      <c r="K539" s="5" t="n"/>
      <c r="L539" s="6" t="n"/>
      <c r="M539" s="6" t="n"/>
      <c r="N539" s="6" t="n"/>
      <c r="O539" s="6" t="n"/>
      <c r="P539" s="10">
        <f>IF(A539="","",K539*L539)</f>
        <v/>
      </c>
      <c r="Q539" s="10">
        <f>IF(A539="","",IF(H539="Achat",(O539-L539)*K539,IF(H539="Vente",(L539-O539)*K539,0)))</f>
        <v/>
      </c>
      <c r="R539" s="10">
        <f>IF(A539="","",IFERROR(P539*VLOOKUP(F539,'Référentiels'!$A$2:$C$6,3,FALSE),0))</f>
        <v/>
      </c>
      <c r="S539" s="10">
        <f>IF(A539="","",Q539-R539)</f>
        <v/>
      </c>
      <c r="T539" s="10">
        <f>IF(A539="","",MAX(L539-M539,M539-L539)*K539)</f>
        <v/>
      </c>
      <c r="U539" s="11">
        <f>IF(A539="","",IFERROR(S539/T539,0))</f>
        <v/>
      </c>
      <c r="V539" s="12">
        <f>IF(A539="","",IF(S539&gt;0,"Gagnant",IF(S539&lt;0,"Perdant","Égalité")))</f>
        <v/>
      </c>
      <c r="W539" s="2" t="n"/>
      <c r="X539" s="4" t="n"/>
    </row>
    <row r="540">
      <c r="A540" s="2" t="n"/>
      <c r="B540" s="3" t="n"/>
      <c r="C540" s="3" t="n"/>
      <c r="D540" s="4" t="n"/>
      <c r="E540" s="4" t="n"/>
      <c r="F540" s="4" t="n"/>
      <c r="G540" s="4" t="n"/>
      <c r="H540" s="2" t="n"/>
      <c r="I540" s="4" t="n"/>
      <c r="J540" s="2" t="n"/>
      <c r="K540" s="5" t="n"/>
      <c r="L540" s="6" t="n"/>
      <c r="M540" s="6" t="n"/>
      <c r="N540" s="6" t="n"/>
      <c r="O540" s="6" t="n"/>
      <c r="P540" s="7">
        <f>IF(A540="","",K540*L540)</f>
        <v/>
      </c>
      <c r="Q540" s="7">
        <f>IF(A540="","",IF(H540="Achat",(O540-L540)*K540,IF(H540="Vente",(L540-O540)*K540,0)))</f>
        <v/>
      </c>
      <c r="R540" s="7">
        <f>IF(A540="","",IFERROR(P540*VLOOKUP(F540,'Référentiels'!$A$2:$C$6,3,FALSE),0))</f>
        <v/>
      </c>
      <c r="S540" s="7">
        <f>IF(A540="","",Q540-R540)</f>
        <v/>
      </c>
      <c r="T540" s="7">
        <f>IF(A540="","",MAX(L540-M540,M540-L540)*K540)</f>
        <v/>
      </c>
      <c r="U540" s="8">
        <f>IF(A540="","",IFERROR(S540/T540,0))</f>
        <v/>
      </c>
      <c r="V540" s="9">
        <f>IF(A540="","",IF(S540&gt;0,"Gagnant",IF(S540&lt;0,"Perdant","Égalité")))</f>
        <v/>
      </c>
      <c r="W540" s="2" t="n"/>
      <c r="X540" s="4" t="n"/>
    </row>
    <row r="541">
      <c r="A541" s="2" t="n"/>
      <c r="B541" s="3" t="n"/>
      <c r="C541" s="3" t="n"/>
      <c r="D541" s="4" t="n"/>
      <c r="E541" s="4" t="n"/>
      <c r="F541" s="4" t="n"/>
      <c r="G541" s="4" t="n"/>
      <c r="H541" s="2" t="n"/>
      <c r="I541" s="4" t="n"/>
      <c r="J541" s="2" t="n"/>
      <c r="K541" s="5" t="n"/>
      <c r="L541" s="6" t="n"/>
      <c r="M541" s="6" t="n"/>
      <c r="N541" s="6" t="n"/>
      <c r="O541" s="6" t="n"/>
      <c r="P541" s="10">
        <f>IF(A541="","",K541*L541)</f>
        <v/>
      </c>
      <c r="Q541" s="10">
        <f>IF(A541="","",IF(H541="Achat",(O541-L541)*K541,IF(H541="Vente",(L541-O541)*K541,0)))</f>
        <v/>
      </c>
      <c r="R541" s="10">
        <f>IF(A541="","",IFERROR(P541*VLOOKUP(F541,'Référentiels'!$A$2:$C$6,3,FALSE),0))</f>
        <v/>
      </c>
      <c r="S541" s="10">
        <f>IF(A541="","",Q541-R541)</f>
        <v/>
      </c>
      <c r="T541" s="10">
        <f>IF(A541="","",MAX(L541-M541,M541-L541)*K541)</f>
        <v/>
      </c>
      <c r="U541" s="11">
        <f>IF(A541="","",IFERROR(S541/T541,0))</f>
        <v/>
      </c>
      <c r="V541" s="12">
        <f>IF(A541="","",IF(S541&gt;0,"Gagnant",IF(S541&lt;0,"Perdant","Égalité")))</f>
        <v/>
      </c>
      <c r="W541" s="2" t="n"/>
      <c r="X541" s="4" t="n"/>
    </row>
    <row r="542">
      <c r="A542" s="2" t="n"/>
      <c r="B542" s="3" t="n"/>
      <c r="C542" s="3" t="n"/>
      <c r="D542" s="4" t="n"/>
      <c r="E542" s="4" t="n"/>
      <c r="F542" s="4" t="n"/>
      <c r="G542" s="4" t="n"/>
      <c r="H542" s="2" t="n"/>
      <c r="I542" s="4" t="n"/>
      <c r="J542" s="2" t="n"/>
      <c r="K542" s="5" t="n"/>
      <c r="L542" s="6" t="n"/>
      <c r="M542" s="6" t="n"/>
      <c r="N542" s="6" t="n"/>
      <c r="O542" s="6" t="n"/>
      <c r="P542" s="7">
        <f>IF(A542="","",K542*L542)</f>
        <v/>
      </c>
      <c r="Q542" s="7">
        <f>IF(A542="","",IF(H542="Achat",(O542-L542)*K542,IF(H542="Vente",(L542-O542)*K542,0)))</f>
        <v/>
      </c>
      <c r="R542" s="7">
        <f>IF(A542="","",IFERROR(P542*VLOOKUP(F542,'Référentiels'!$A$2:$C$6,3,FALSE),0))</f>
        <v/>
      </c>
      <c r="S542" s="7">
        <f>IF(A542="","",Q542-R542)</f>
        <v/>
      </c>
      <c r="T542" s="7">
        <f>IF(A542="","",MAX(L542-M542,M542-L542)*K542)</f>
        <v/>
      </c>
      <c r="U542" s="8">
        <f>IF(A542="","",IFERROR(S542/T542,0))</f>
        <v/>
      </c>
      <c r="V542" s="9">
        <f>IF(A542="","",IF(S542&gt;0,"Gagnant",IF(S542&lt;0,"Perdant","Égalité")))</f>
        <v/>
      </c>
      <c r="W542" s="2" t="n"/>
      <c r="X542" s="4" t="n"/>
    </row>
    <row r="543">
      <c r="A543" s="2" t="n"/>
      <c r="B543" s="3" t="n"/>
      <c r="C543" s="3" t="n"/>
      <c r="D543" s="4" t="n"/>
      <c r="E543" s="4" t="n"/>
      <c r="F543" s="4" t="n"/>
      <c r="G543" s="4" t="n"/>
      <c r="H543" s="2" t="n"/>
      <c r="I543" s="4" t="n"/>
      <c r="J543" s="2" t="n"/>
      <c r="K543" s="5" t="n"/>
      <c r="L543" s="6" t="n"/>
      <c r="M543" s="6" t="n"/>
      <c r="N543" s="6" t="n"/>
      <c r="O543" s="6" t="n"/>
      <c r="P543" s="10">
        <f>IF(A543="","",K543*L543)</f>
        <v/>
      </c>
      <c r="Q543" s="10">
        <f>IF(A543="","",IF(H543="Achat",(O543-L543)*K543,IF(H543="Vente",(L543-O543)*K543,0)))</f>
        <v/>
      </c>
      <c r="R543" s="10">
        <f>IF(A543="","",IFERROR(P543*VLOOKUP(F543,'Référentiels'!$A$2:$C$6,3,FALSE),0))</f>
        <v/>
      </c>
      <c r="S543" s="10">
        <f>IF(A543="","",Q543-R543)</f>
        <v/>
      </c>
      <c r="T543" s="10">
        <f>IF(A543="","",MAX(L543-M543,M543-L543)*K543)</f>
        <v/>
      </c>
      <c r="U543" s="11">
        <f>IF(A543="","",IFERROR(S543/T543,0))</f>
        <v/>
      </c>
      <c r="V543" s="12">
        <f>IF(A543="","",IF(S543&gt;0,"Gagnant",IF(S543&lt;0,"Perdant","Égalité")))</f>
        <v/>
      </c>
      <c r="W543" s="2" t="n"/>
      <c r="X543" s="4" t="n"/>
    </row>
    <row r="544">
      <c r="A544" s="2" t="n"/>
      <c r="B544" s="3" t="n"/>
      <c r="C544" s="3" t="n"/>
      <c r="D544" s="4" t="n"/>
      <c r="E544" s="4" t="n"/>
      <c r="F544" s="4" t="n"/>
      <c r="G544" s="4" t="n"/>
      <c r="H544" s="2" t="n"/>
      <c r="I544" s="4" t="n"/>
      <c r="J544" s="2" t="n"/>
      <c r="K544" s="5" t="n"/>
      <c r="L544" s="6" t="n"/>
      <c r="M544" s="6" t="n"/>
      <c r="N544" s="6" t="n"/>
      <c r="O544" s="6" t="n"/>
      <c r="P544" s="7">
        <f>IF(A544="","",K544*L544)</f>
        <v/>
      </c>
      <c r="Q544" s="7">
        <f>IF(A544="","",IF(H544="Achat",(O544-L544)*K544,IF(H544="Vente",(L544-O544)*K544,0)))</f>
        <v/>
      </c>
      <c r="R544" s="7">
        <f>IF(A544="","",IFERROR(P544*VLOOKUP(F544,'Référentiels'!$A$2:$C$6,3,FALSE),0))</f>
        <v/>
      </c>
      <c r="S544" s="7">
        <f>IF(A544="","",Q544-R544)</f>
        <v/>
      </c>
      <c r="T544" s="7">
        <f>IF(A544="","",MAX(L544-M544,M544-L544)*K544)</f>
        <v/>
      </c>
      <c r="U544" s="8">
        <f>IF(A544="","",IFERROR(S544/T544,0))</f>
        <v/>
      </c>
      <c r="V544" s="9">
        <f>IF(A544="","",IF(S544&gt;0,"Gagnant",IF(S544&lt;0,"Perdant","Égalité")))</f>
        <v/>
      </c>
      <c r="W544" s="2" t="n"/>
      <c r="X544" s="4" t="n"/>
    </row>
    <row r="545">
      <c r="A545" s="2" t="n"/>
      <c r="B545" s="3" t="n"/>
      <c r="C545" s="3" t="n"/>
      <c r="D545" s="4" t="n"/>
      <c r="E545" s="4" t="n"/>
      <c r="F545" s="4" t="n"/>
      <c r="G545" s="4" t="n"/>
      <c r="H545" s="2" t="n"/>
      <c r="I545" s="4" t="n"/>
      <c r="J545" s="2" t="n"/>
      <c r="K545" s="5" t="n"/>
      <c r="L545" s="6" t="n"/>
      <c r="M545" s="6" t="n"/>
      <c r="N545" s="6" t="n"/>
      <c r="O545" s="6" t="n"/>
      <c r="P545" s="10">
        <f>IF(A545="","",K545*L545)</f>
        <v/>
      </c>
      <c r="Q545" s="10">
        <f>IF(A545="","",IF(H545="Achat",(O545-L545)*K545,IF(H545="Vente",(L545-O545)*K545,0)))</f>
        <v/>
      </c>
      <c r="R545" s="10">
        <f>IF(A545="","",IFERROR(P545*VLOOKUP(F545,'Référentiels'!$A$2:$C$6,3,FALSE),0))</f>
        <v/>
      </c>
      <c r="S545" s="10">
        <f>IF(A545="","",Q545-R545)</f>
        <v/>
      </c>
      <c r="T545" s="10">
        <f>IF(A545="","",MAX(L545-M545,M545-L545)*K545)</f>
        <v/>
      </c>
      <c r="U545" s="11">
        <f>IF(A545="","",IFERROR(S545/T545,0))</f>
        <v/>
      </c>
      <c r="V545" s="12">
        <f>IF(A545="","",IF(S545&gt;0,"Gagnant",IF(S545&lt;0,"Perdant","Égalité")))</f>
        <v/>
      </c>
      <c r="W545" s="2" t="n"/>
      <c r="X545" s="4" t="n"/>
    </row>
    <row r="546">
      <c r="A546" s="2" t="n"/>
      <c r="B546" s="3" t="n"/>
      <c r="C546" s="3" t="n"/>
      <c r="D546" s="4" t="n"/>
      <c r="E546" s="4" t="n"/>
      <c r="F546" s="4" t="n"/>
      <c r="G546" s="4" t="n"/>
      <c r="H546" s="2" t="n"/>
      <c r="I546" s="4" t="n"/>
      <c r="J546" s="2" t="n"/>
      <c r="K546" s="5" t="n"/>
      <c r="L546" s="6" t="n"/>
      <c r="M546" s="6" t="n"/>
      <c r="N546" s="6" t="n"/>
      <c r="O546" s="6" t="n"/>
      <c r="P546" s="7">
        <f>IF(A546="","",K546*L546)</f>
        <v/>
      </c>
      <c r="Q546" s="7">
        <f>IF(A546="","",IF(H546="Achat",(O546-L546)*K546,IF(H546="Vente",(L546-O546)*K546,0)))</f>
        <v/>
      </c>
      <c r="R546" s="7">
        <f>IF(A546="","",IFERROR(P546*VLOOKUP(F546,'Référentiels'!$A$2:$C$6,3,FALSE),0))</f>
        <v/>
      </c>
      <c r="S546" s="7">
        <f>IF(A546="","",Q546-R546)</f>
        <v/>
      </c>
      <c r="T546" s="7">
        <f>IF(A546="","",MAX(L546-M546,M546-L546)*K546)</f>
        <v/>
      </c>
      <c r="U546" s="8">
        <f>IF(A546="","",IFERROR(S546/T546,0))</f>
        <v/>
      </c>
      <c r="V546" s="9">
        <f>IF(A546="","",IF(S546&gt;0,"Gagnant",IF(S546&lt;0,"Perdant","Égalité")))</f>
        <v/>
      </c>
      <c r="W546" s="2" t="n"/>
      <c r="X546" s="4" t="n"/>
    </row>
    <row r="547">
      <c r="A547" s="2" t="n"/>
      <c r="B547" s="3" t="n"/>
      <c r="C547" s="3" t="n"/>
      <c r="D547" s="4" t="n"/>
      <c r="E547" s="4" t="n"/>
      <c r="F547" s="4" t="n"/>
      <c r="G547" s="4" t="n"/>
      <c r="H547" s="2" t="n"/>
      <c r="I547" s="4" t="n"/>
      <c r="J547" s="2" t="n"/>
      <c r="K547" s="5" t="n"/>
      <c r="L547" s="6" t="n"/>
      <c r="M547" s="6" t="n"/>
      <c r="N547" s="6" t="n"/>
      <c r="O547" s="6" t="n"/>
      <c r="P547" s="10">
        <f>IF(A547="","",K547*L547)</f>
        <v/>
      </c>
      <c r="Q547" s="10">
        <f>IF(A547="","",IF(H547="Achat",(O547-L547)*K547,IF(H547="Vente",(L547-O547)*K547,0)))</f>
        <v/>
      </c>
      <c r="R547" s="10">
        <f>IF(A547="","",IFERROR(P547*VLOOKUP(F547,'Référentiels'!$A$2:$C$6,3,FALSE),0))</f>
        <v/>
      </c>
      <c r="S547" s="10">
        <f>IF(A547="","",Q547-R547)</f>
        <v/>
      </c>
      <c r="T547" s="10">
        <f>IF(A547="","",MAX(L547-M547,M547-L547)*K547)</f>
        <v/>
      </c>
      <c r="U547" s="11">
        <f>IF(A547="","",IFERROR(S547/T547,0))</f>
        <v/>
      </c>
      <c r="V547" s="12">
        <f>IF(A547="","",IF(S547&gt;0,"Gagnant",IF(S547&lt;0,"Perdant","Égalité")))</f>
        <v/>
      </c>
      <c r="W547" s="2" t="n"/>
      <c r="X547" s="4" t="n"/>
    </row>
    <row r="548">
      <c r="A548" s="2" t="n"/>
      <c r="B548" s="3" t="n"/>
      <c r="C548" s="3" t="n"/>
      <c r="D548" s="4" t="n"/>
      <c r="E548" s="4" t="n"/>
      <c r="F548" s="4" t="n"/>
      <c r="G548" s="4" t="n"/>
      <c r="H548" s="2" t="n"/>
      <c r="I548" s="4" t="n"/>
      <c r="J548" s="2" t="n"/>
      <c r="K548" s="5" t="n"/>
      <c r="L548" s="6" t="n"/>
      <c r="M548" s="6" t="n"/>
      <c r="N548" s="6" t="n"/>
      <c r="O548" s="6" t="n"/>
      <c r="P548" s="7">
        <f>IF(A548="","",K548*L548)</f>
        <v/>
      </c>
      <c r="Q548" s="7">
        <f>IF(A548="","",IF(H548="Achat",(O548-L548)*K548,IF(H548="Vente",(L548-O548)*K548,0)))</f>
        <v/>
      </c>
      <c r="R548" s="7">
        <f>IF(A548="","",IFERROR(P548*VLOOKUP(F548,'Référentiels'!$A$2:$C$6,3,FALSE),0))</f>
        <v/>
      </c>
      <c r="S548" s="7">
        <f>IF(A548="","",Q548-R548)</f>
        <v/>
      </c>
      <c r="T548" s="7">
        <f>IF(A548="","",MAX(L548-M548,M548-L548)*K548)</f>
        <v/>
      </c>
      <c r="U548" s="8">
        <f>IF(A548="","",IFERROR(S548/T548,0))</f>
        <v/>
      </c>
      <c r="V548" s="9">
        <f>IF(A548="","",IF(S548&gt;0,"Gagnant",IF(S548&lt;0,"Perdant","Égalité")))</f>
        <v/>
      </c>
      <c r="W548" s="2" t="n"/>
      <c r="X548" s="4" t="n"/>
    </row>
    <row r="549">
      <c r="A549" s="2" t="n"/>
      <c r="B549" s="3" t="n"/>
      <c r="C549" s="3" t="n"/>
      <c r="D549" s="4" t="n"/>
      <c r="E549" s="4" t="n"/>
      <c r="F549" s="4" t="n"/>
      <c r="G549" s="4" t="n"/>
      <c r="H549" s="2" t="n"/>
      <c r="I549" s="4" t="n"/>
      <c r="J549" s="2" t="n"/>
      <c r="K549" s="5" t="n"/>
      <c r="L549" s="6" t="n"/>
      <c r="M549" s="6" t="n"/>
      <c r="N549" s="6" t="n"/>
      <c r="O549" s="6" t="n"/>
      <c r="P549" s="10">
        <f>IF(A549="","",K549*L549)</f>
        <v/>
      </c>
      <c r="Q549" s="10">
        <f>IF(A549="","",IF(H549="Achat",(O549-L549)*K549,IF(H549="Vente",(L549-O549)*K549,0)))</f>
        <v/>
      </c>
      <c r="R549" s="10">
        <f>IF(A549="","",IFERROR(P549*VLOOKUP(F549,'Référentiels'!$A$2:$C$6,3,FALSE),0))</f>
        <v/>
      </c>
      <c r="S549" s="10">
        <f>IF(A549="","",Q549-R549)</f>
        <v/>
      </c>
      <c r="T549" s="10">
        <f>IF(A549="","",MAX(L549-M549,M549-L549)*K549)</f>
        <v/>
      </c>
      <c r="U549" s="11">
        <f>IF(A549="","",IFERROR(S549/T549,0))</f>
        <v/>
      </c>
      <c r="V549" s="12">
        <f>IF(A549="","",IF(S549&gt;0,"Gagnant",IF(S549&lt;0,"Perdant","Égalité")))</f>
        <v/>
      </c>
      <c r="W549" s="2" t="n"/>
      <c r="X549" s="4" t="n"/>
    </row>
    <row r="550">
      <c r="A550" s="2" t="n"/>
      <c r="B550" s="3" t="n"/>
      <c r="C550" s="3" t="n"/>
      <c r="D550" s="4" t="n"/>
      <c r="E550" s="4" t="n"/>
      <c r="F550" s="4" t="n"/>
      <c r="G550" s="4" t="n"/>
      <c r="H550" s="2" t="n"/>
      <c r="I550" s="4" t="n"/>
      <c r="J550" s="2" t="n"/>
      <c r="K550" s="5" t="n"/>
      <c r="L550" s="6" t="n"/>
      <c r="M550" s="6" t="n"/>
      <c r="N550" s="6" t="n"/>
      <c r="O550" s="6" t="n"/>
      <c r="P550" s="7">
        <f>IF(A550="","",K550*L550)</f>
        <v/>
      </c>
      <c r="Q550" s="7">
        <f>IF(A550="","",IF(H550="Achat",(O550-L550)*K550,IF(H550="Vente",(L550-O550)*K550,0)))</f>
        <v/>
      </c>
      <c r="R550" s="7">
        <f>IF(A550="","",IFERROR(P550*VLOOKUP(F550,'Référentiels'!$A$2:$C$6,3,FALSE),0))</f>
        <v/>
      </c>
      <c r="S550" s="7">
        <f>IF(A550="","",Q550-R550)</f>
        <v/>
      </c>
      <c r="T550" s="7">
        <f>IF(A550="","",MAX(L550-M550,M550-L550)*K550)</f>
        <v/>
      </c>
      <c r="U550" s="8">
        <f>IF(A550="","",IFERROR(S550/T550,0))</f>
        <v/>
      </c>
      <c r="V550" s="9">
        <f>IF(A550="","",IF(S550&gt;0,"Gagnant",IF(S550&lt;0,"Perdant","Égalité")))</f>
        <v/>
      </c>
      <c r="W550" s="2" t="n"/>
      <c r="X550" s="4" t="n"/>
    </row>
    <row r="551">
      <c r="A551" s="2" t="n"/>
      <c r="B551" s="3" t="n"/>
      <c r="C551" s="3" t="n"/>
      <c r="D551" s="4" t="n"/>
      <c r="E551" s="4" t="n"/>
      <c r="F551" s="4" t="n"/>
      <c r="G551" s="4" t="n"/>
      <c r="H551" s="2" t="n"/>
      <c r="I551" s="4" t="n"/>
      <c r="J551" s="2" t="n"/>
      <c r="K551" s="5" t="n"/>
      <c r="L551" s="6" t="n"/>
      <c r="M551" s="6" t="n"/>
      <c r="N551" s="6" t="n"/>
      <c r="O551" s="6" t="n"/>
      <c r="P551" s="10">
        <f>IF(A551="","",K551*L551)</f>
        <v/>
      </c>
      <c r="Q551" s="10">
        <f>IF(A551="","",IF(H551="Achat",(O551-L551)*K551,IF(H551="Vente",(L551-O551)*K551,0)))</f>
        <v/>
      </c>
      <c r="R551" s="10">
        <f>IF(A551="","",IFERROR(P551*VLOOKUP(F551,'Référentiels'!$A$2:$C$6,3,FALSE),0))</f>
        <v/>
      </c>
      <c r="S551" s="10">
        <f>IF(A551="","",Q551-R551)</f>
        <v/>
      </c>
      <c r="T551" s="10">
        <f>IF(A551="","",MAX(L551-M551,M551-L551)*K551)</f>
        <v/>
      </c>
      <c r="U551" s="11">
        <f>IF(A551="","",IFERROR(S551/T551,0))</f>
        <v/>
      </c>
      <c r="V551" s="12">
        <f>IF(A551="","",IF(S551&gt;0,"Gagnant",IF(S551&lt;0,"Perdant","Égalité")))</f>
        <v/>
      </c>
      <c r="W551" s="2" t="n"/>
      <c r="X551" s="4" t="n"/>
    </row>
    <row r="552">
      <c r="A552" s="2" t="n"/>
      <c r="B552" s="3" t="n"/>
      <c r="C552" s="3" t="n"/>
      <c r="D552" s="4" t="n"/>
      <c r="E552" s="4" t="n"/>
      <c r="F552" s="4" t="n"/>
      <c r="G552" s="4" t="n"/>
      <c r="H552" s="2" t="n"/>
      <c r="I552" s="4" t="n"/>
      <c r="J552" s="2" t="n"/>
      <c r="K552" s="5" t="n"/>
      <c r="L552" s="6" t="n"/>
      <c r="M552" s="6" t="n"/>
      <c r="N552" s="6" t="n"/>
      <c r="O552" s="6" t="n"/>
      <c r="P552" s="7">
        <f>IF(A552="","",K552*L552)</f>
        <v/>
      </c>
      <c r="Q552" s="7">
        <f>IF(A552="","",IF(H552="Achat",(O552-L552)*K552,IF(H552="Vente",(L552-O552)*K552,0)))</f>
        <v/>
      </c>
      <c r="R552" s="7">
        <f>IF(A552="","",IFERROR(P552*VLOOKUP(F552,'Référentiels'!$A$2:$C$6,3,FALSE),0))</f>
        <v/>
      </c>
      <c r="S552" s="7">
        <f>IF(A552="","",Q552-R552)</f>
        <v/>
      </c>
      <c r="T552" s="7">
        <f>IF(A552="","",MAX(L552-M552,M552-L552)*K552)</f>
        <v/>
      </c>
      <c r="U552" s="8">
        <f>IF(A552="","",IFERROR(S552/T552,0))</f>
        <v/>
      </c>
      <c r="V552" s="9">
        <f>IF(A552="","",IF(S552&gt;0,"Gagnant",IF(S552&lt;0,"Perdant","Égalité")))</f>
        <v/>
      </c>
      <c r="W552" s="2" t="n"/>
      <c r="X552" s="4" t="n"/>
    </row>
    <row r="553">
      <c r="A553" s="2" t="n"/>
      <c r="B553" s="3" t="n"/>
      <c r="C553" s="3" t="n"/>
      <c r="D553" s="4" t="n"/>
      <c r="E553" s="4" t="n"/>
      <c r="F553" s="4" t="n"/>
      <c r="G553" s="4" t="n"/>
      <c r="H553" s="2" t="n"/>
      <c r="I553" s="4" t="n"/>
      <c r="J553" s="2" t="n"/>
      <c r="K553" s="5" t="n"/>
      <c r="L553" s="6" t="n"/>
      <c r="M553" s="6" t="n"/>
      <c r="N553" s="6" t="n"/>
      <c r="O553" s="6" t="n"/>
      <c r="P553" s="10">
        <f>IF(A553="","",K553*L553)</f>
        <v/>
      </c>
      <c r="Q553" s="10">
        <f>IF(A553="","",IF(H553="Achat",(O553-L553)*K553,IF(H553="Vente",(L553-O553)*K553,0)))</f>
        <v/>
      </c>
      <c r="R553" s="10">
        <f>IF(A553="","",IFERROR(P553*VLOOKUP(F553,'Référentiels'!$A$2:$C$6,3,FALSE),0))</f>
        <v/>
      </c>
      <c r="S553" s="10">
        <f>IF(A553="","",Q553-R553)</f>
        <v/>
      </c>
      <c r="T553" s="10">
        <f>IF(A553="","",MAX(L553-M553,M553-L553)*K553)</f>
        <v/>
      </c>
      <c r="U553" s="11">
        <f>IF(A553="","",IFERROR(S553/T553,0))</f>
        <v/>
      </c>
      <c r="V553" s="12">
        <f>IF(A553="","",IF(S553&gt;0,"Gagnant",IF(S553&lt;0,"Perdant","Égalité")))</f>
        <v/>
      </c>
      <c r="W553" s="2" t="n"/>
      <c r="X553" s="4" t="n"/>
    </row>
    <row r="554">
      <c r="A554" s="2" t="n"/>
      <c r="B554" s="3" t="n"/>
      <c r="C554" s="3" t="n"/>
      <c r="D554" s="4" t="n"/>
      <c r="E554" s="4" t="n"/>
      <c r="F554" s="4" t="n"/>
      <c r="G554" s="4" t="n"/>
      <c r="H554" s="2" t="n"/>
      <c r="I554" s="4" t="n"/>
      <c r="J554" s="2" t="n"/>
      <c r="K554" s="5" t="n"/>
      <c r="L554" s="6" t="n"/>
      <c r="M554" s="6" t="n"/>
      <c r="N554" s="6" t="n"/>
      <c r="O554" s="6" t="n"/>
      <c r="P554" s="7">
        <f>IF(A554="","",K554*L554)</f>
        <v/>
      </c>
      <c r="Q554" s="7">
        <f>IF(A554="","",IF(H554="Achat",(O554-L554)*K554,IF(H554="Vente",(L554-O554)*K554,0)))</f>
        <v/>
      </c>
      <c r="R554" s="7">
        <f>IF(A554="","",IFERROR(P554*VLOOKUP(F554,'Référentiels'!$A$2:$C$6,3,FALSE),0))</f>
        <v/>
      </c>
      <c r="S554" s="7">
        <f>IF(A554="","",Q554-R554)</f>
        <v/>
      </c>
      <c r="T554" s="7">
        <f>IF(A554="","",MAX(L554-M554,M554-L554)*K554)</f>
        <v/>
      </c>
      <c r="U554" s="8">
        <f>IF(A554="","",IFERROR(S554/T554,0))</f>
        <v/>
      </c>
      <c r="V554" s="9">
        <f>IF(A554="","",IF(S554&gt;0,"Gagnant",IF(S554&lt;0,"Perdant","Égalité")))</f>
        <v/>
      </c>
      <c r="W554" s="2" t="n"/>
      <c r="X554" s="4" t="n"/>
    </row>
    <row r="555">
      <c r="A555" s="2" t="n"/>
      <c r="B555" s="3" t="n"/>
      <c r="C555" s="3" t="n"/>
      <c r="D555" s="4" t="n"/>
      <c r="E555" s="4" t="n"/>
      <c r="F555" s="4" t="n"/>
      <c r="G555" s="4" t="n"/>
      <c r="H555" s="2" t="n"/>
      <c r="I555" s="4" t="n"/>
      <c r="J555" s="2" t="n"/>
      <c r="K555" s="5" t="n"/>
      <c r="L555" s="6" t="n"/>
      <c r="M555" s="6" t="n"/>
      <c r="N555" s="6" t="n"/>
      <c r="O555" s="6" t="n"/>
      <c r="P555" s="10">
        <f>IF(A555="","",K555*L555)</f>
        <v/>
      </c>
      <c r="Q555" s="10">
        <f>IF(A555="","",IF(H555="Achat",(O555-L555)*K555,IF(H555="Vente",(L555-O555)*K555,0)))</f>
        <v/>
      </c>
      <c r="R555" s="10">
        <f>IF(A555="","",IFERROR(P555*VLOOKUP(F555,'Référentiels'!$A$2:$C$6,3,FALSE),0))</f>
        <v/>
      </c>
      <c r="S555" s="10">
        <f>IF(A555="","",Q555-R555)</f>
        <v/>
      </c>
      <c r="T555" s="10">
        <f>IF(A555="","",MAX(L555-M555,M555-L555)*K555)</f>
        <v/>
      </c>
      <c r="U555" s="11">
        <f>IF(A555="","",IFERROR(S555/T555,0))</f>
        <v/>
      </c>
      <c r="V555" s="12">
        <f>IF(A555="","",IF(S555&gt;0,"Gagnant",IF(S555&lt;0,"Perdant","Égalité")))</f>
        <v/>
      </c>
      <c r="W555" s="2" t="n"/>
      <c r="X555" s="4" t="n"/>
    </row>
    <row r="556">
      <c r="A556" s="2" t="n"/>
      <c r="B556" s="3" t="n"/>
      <c r="C556" s="3" t="n"/>
      <c r="D556" s="4" t="n"/>
      <c r="E556" s="4" t="n"/>
      <c r="F556" s="4" t="n"/>
      <c r="G556" s="4" t="n"/>
      <c r="H556" s="2" t="n"/>
      <c r="I556" s="4" t="n"/>
      <c r="J556" s="2" t="n"/>
      <c r="K556" s="5" t="n"/>
      <c r="L556" s="6" t="n"/>
      <c r="M556" s="6" t="n"/>
      <c r="N556" s="6" t="n"/>
      <c r="O556" s="6" t="n"/>
      <c r="P556" s="7">
        <f>IF(A556="","",K556*L556)</f>
        <v/>
      </c>
      <c r="Q556" s="7">
        <f>IF(A556="","",IF(H556="Achat",(O556-L556)*K556,IF(H556="Vente",(L556-O556)*K556,0)))</f>
        <v/>
      </c>
      <c r="R556" s="7">
        <f>IF(A556="","",IFERROR(P556*VLOOKUP(F556,'Référentiels'!$A$2:$C$6,3,FALSE),0))</f>
        <v/>
      </c>
      <c r="S556" s="7">
        <f>IF(A556="","",Q556-R556)</f>
        <v/>
      </c>
      <c r="T556" s="7">
        <f>IF(A556="","",MAX(L556-M556,M556-L556)*K556)</f>
        <v/>
      </c>
      <c r="U556" s="8">
        <f>IF(A556="","",IFERROR(S556/T556,0))</f>
        <v/>
      </c>
      <c r="V556" s="9">
        <f>IF(A556="","",IF(S556&gt;0,"Gagnant",IF(S556&lt;0,"Perdant","Égalité")))</f>
        <v/>
      </c>
      <c r="W556" s="2" t="n"/>
      <c r="X556" s="4" t="n"/>
    </row>
    <row r="557">
      <c r="A557" s="2" t="n"/>
      <c r="B557" s="3" t="n"/>
      <c r="C557" s="3" t="n"/>
      <c r="D557" s="4" t="n"/>
      <c r="E557" s="4" t="n"/>
      <c r="F557" s="4" t="n"/>
      <c r="G557" s="4" t="n"/>
      <c r="H557" s="2" t="n"/>
      <c r="I557" s="4" t="n"/>
      <c r="J557" s="2" t="n"/>
      <c r="K557" s="5" t="n"/>
      <c r="L557" s="6" t="n"/>
      <c r="M557" s="6" t="n"/>
      <c r="N557" s="6" t="n"/>
      <c r="O557" s="6" t="n"/>
      <c r="P557" s="10">
        <f>IF(A557="","",K557*L557)</f>
        <v/>
      </c>
      <c r="Q557" s="10">
        <f>IF(A557="","",IF(H557="Achat",(O557-L557)*K557,IF(H557="Vente",(L557-O557)*K557,0)))</f>
        <v/>
      </c>
      <c r="R557" s="10">
        <f>IF(A557="","",IFERROR(P557*VLOOKUP(F557,'Référentiels'!$A$2:$C$6,3,FALSE),0))</f>
        <v/>
      </c>
      <c r="S557" s="10">
        <f>IF(A557="","",Q557-R557)</f>
        <v/>
      </c>
      <c r="T557" s="10">
        <f>IF(A557="","",MAX(L557-M557,M557-L557)*K557)</f>
        <v/>
      </c>
      <c r="U557" s="11">
        <f>IF(A557="","",IFERROR(S557/T557,0))</f>
        <v/>
      </c>
      <c r="V557" s="12">
        <f>IF(A557="","",IF(S557&gt;0,"Gagnant",IF(S557&lt;0,"Perdant","Égalité")))</f>
        <v/>
      </c>
      <c r="W557" s="2" t="n"/>
      <c r="X557" s="4" t="n"/>
    </row>
    <row r="558">
      <c r="A558" s="2" t="n"/>
      <c r="B558" s="3" t="n"/>
      <c r="C558" s="3" t="n"/>
      <c r="D558" s="4" t="n"/>
      <c r="E558" s="4" t="n"/>
      <c r="F558" s="4" t="n"/>
      <c r="G558" s="4" t="n"/>
      <c r="H558" s="2" t="n"/>
      <c r="I558" s="4" t="n"/>
      <c r="J558" s="2" t="n"/>
      <c r="K558" s="5" t="n"/>
      <c r="L558" s="6" t="n"/>
      <c r="M558" s="6" t="n"/>
      <c r="N558" s="6" t="n"/>
      <c r="O558" s="6" t="n"/>
      <c r="P558" s="7">
        <f>IF(A558="","",K558*L558)</f>
        <v/>
      </c>
      <c r="Q558" s="7">
        <f>IF(A558="","",IF(H558="Achat",(O558-L558)*K558,IF(H558="Vente",(L558-O558)*K558,0)))</f>
        <v/>
      </c>
      <c r="R558" s="7">
        <f>IF(A558="","",IFERROR(P558*VLOOKUP(F558,'Référentiels'!$A$2:$C$6,3,FALSE),0))</f>
        <v/>
      </c>
      <c r="S558" s="7">
        <f>IF(A558="","",Q558-R558)</f>
        <v/>
      </c>
      <c r="T558" s="7">
        <f>IF(A558="","",MAX(L558-M558,M558-L558)*K558)</f>
        <v/>
      </c>
      <c r="U558" s="8">
        <f>IF(A558="","",IFERROR(S558/T558,0))</f>
        <v/>
      </c>
      <c r="V558" s="9">
        <f>IF(A558="","",IF(S558&gt;0,"Gagnant",IF(S558&lt;0,"Perdant","Égalité")))</f>
        <v/>
      </c>
      <c r="W558" s="2" t="n"/>
      <c r="X558" s="4" t="n"/>
    </row>
    <row r="559">
      <c r="A559" s="2" t="n"/>
      <c r="B559" s="3" t="n"/>
      <c r="C559" s="3" t="n"/>
      <c r="D559" s="4" t="n"/>
      <c r="E559" s="4" t="n"/>
      <c r="F559" s="4" t="n"/>
      <c r="G559" s="4" t="n"/>
      <c r="H559" s="2" t="n"/>
      <c r="I559" s="4" t="n"/>
      <c r="J559" s="2" t="n"/>
      <c r="K559" s="5" t="n"/>
      <c r="L559" s="6" t="n"/>
      <c r="M559" s="6" t="n"/>
      <c r="N559" s="6" t="n"/>
      <c r="O559" s="6" t="n"/>
      <c r="P559" s="10">
        <f>IF(A559="","",K559*L559)</f>
        <v/>
      </c>
      <c r="Q559" s="10">
        <f>IF(A559="","",IF(H559="Achat",(O559-L559)*K559,IF(H559="Vente",(L559-O559)*K559,0)))</f>
        <v/>
      </c>
      <c r="R559" s="10">
        <f>IF(A559="","",IFERROR(P559*VLOOKUP(F559,'Référentiels'!$A$2:$C$6,3,FALSE),0))</f>
        <v/>
      </c>
      <c r="S559" s="10">
        <f>IF(A559="","",Q559-R559)</f>
        <v/>
      </c>
      <c r="T559" s="10">
        <f>IF(A559="","",MAX(L559-M559,M559-L559)*K559)</f>
        <v/>
      </c>
      <c r="U559" s="11">
        <f>IF(A559="","",IFERROR(S559/T559,0))</f>
        <v/>
      </c>
      <c r="V559" s="12">
        <f>IF(A559="","",IF(S559&gt;0,"Gagnant",IF(S559&lt;0,"Perdant","Égalité")))</f>
        <v/>
      </c>
      <c r="W559" s="2" t="n"/>
      <c r="X559" s="4" t="n"/>
    </row>
    <row r="560">
      <c r="A560" s="2" t="n"/>
      <c r="B560" s="3" t="n"/>
      <c r="C560" s="3" t="n"/>
      <c r="D560" s="4" t="n"/>
      <c r="E560" s="4" t="n"/>
      <c r="F560" s="4" t="n"/>
      <c r="G560" s="4" t="n"/>
      <c r="H560" s="2" t="n"/>
      <c r="I560" s="4" t="n"/>
      <c r="J560" s="2" t="n"/>
      <c r="K560" s="5" t="n"/>
      <c r="L560" s="6" t="n"/>
      <c r="M560" s="6" t="n"/>
      <c r="N560" s="6" t="n"/>
      <c r="O560" s="6" t="n"/>
      <c r="P560" s="7">
        <f>IF(A560="","",K560*L560)</f>
        <v/>
      </c>
      <c r="Q560" s="7">
        <f>IF(A560="","",IF(H560="Achat",(O560-L560)*K560,IF(H560="Vente",(L560-O560)*K560,0)))</f>
        <v/>
      </c>
      <c r="R560" s="7">
        <f>IF(A560="","",IFERROR(P560*VLOOKUP(F560,'Référentiels'!$A$2:$C$6,3,FALSE),0))</f>
        <v/>
      </c>
      <c r="S560" s="7">
        <f>IF(A560="","",Q560-R560)</f>
        <v/>
      </c>
      <c r="T560" s="7">
        <f>IF(A560="","",MAX(L560-M560,M560-L560)*K560)</f>
        <v/>
      </c>
      <c r="U560" s="8">
        <f>IF(A560="","",IFERROR(S560/T560,0))</f>
        <v/>
      </c>
      <c r="V560" s="9">
        <f>IF(A560="","",IF(S560&gt;0,"Gagnant",IF(S560&lt;0,"Perdant","Égalité")))</f>
        <v/>
      </c>
      <c r="W560" s="2" t="n"/>
      <c r="X560" s="4" t="n"/>
    </row>
    <row r="561">
      <c r="A561" s="2" t="n"/>
      <c r="B561" s="3" t="n"/>
      <c r="C561" s="3" t="n"/>
      <c r="D561" s="4" t="n"/>
      <c r="E561" s="4" t="n"/>
      <c r="F561" s="4" t="n"/>
      <c r="G561" s="4" t="n"/>
      <c r="H561" s="2" t="n"/>
      <c r="I561" s="4" t="n"/>
      <c r="J561" s="2" t="n"/>
      <c r="K561" s="5" t="n"/>
      <c r="L561" s="6" t="n"/>
      <c r="M561" s="6" t="n"/>
      <c r="N561" s="6" t="n"/>
      <c r="O561" s="6" t="n"/>
      <c r="P561" s="10">
        <f>IF(A561="","",K561*L561)</f>
        <v/>
      </c>
      <c r="Q561" s="10">
        <f>IF(A561="","",IF(H561="Achat",(O561-L561)*K561,IF(H561="Vente",(L561-O561)*K561,0)))</f>
        <v/>
      </c>
      <c r="R561" s="10">
        <f>IF(A561="","",IFERROR(P561*VLOOKUP(F561,'Référentiels'!$A$2:$C$6,3,FALSE),0))</f>
        <v/>
      </c>
      <c r="S561" s="10">
        <f>IF(A561="","",Q561-R561)</f>
        <v/>
      </c>
      <c r="T561" s="10">
        <f>IF(A561="","",MAX(L561-M561,M561-L561)*K561)</f>
        <v/>
      </c>
      <c r="U561" s="11">
        <f>IF(A561="","",IFERROR(S561/T561,0))</f>
        <v/>
      </c>
      <c r="V561" s="12">
        <f>IF(A561="","",IF(S561&gt;0,"Gagnant",IF(S561&lt;0,"Perdant","Égalité")))</f>
        <v/>
      </c>
      <c r="W561" s="2" t="n"/>
      <c r="X561" s="4" t="n"/>
    </row>
    <row r="562">
      <c r="A562" s="2" t="n"/>
      <c r="B562" s="3" t="n"/>
      <c r="C562" s="3" t="n"/>
      <c r="D562" s="4" t="n"/>
      <c r="E562" s="4" t="n"/>
      <c r="F562" s="4" t="n"/>
      <c r="G562" s="4" t="n"/>
      <c r="H562" s="2" t="n"/>
      <c r="I562" s="4" t="n"/>
      <c r="J562" s="2" t="n"/>
      <c r="K562" s="5" t="n"/>
      <c r="L562" s="6" t="n"/>
      <c r="M562" s="6" t="n"/>
      <c r="N562" s="6" t="n"/>
      <c r="O562" s="6" t="n"/>
      <c r="P562" s="7">
        <f>IF(A562="","",K562*L562)</f>
        <v/>
      </c>
      <c r="Q562" s="7">
        <f>IF(A562="","",IF(H562="Achat",(O562-L562)*K562,IF(H562="Vente",(L562-O562)*K562,0)))</f>
        <v/>
      </c>
      <c r="R562" s="7">
        <f>IF(A562="","",IFERROR(P562*VLOOKUP(F562,'Référentiels'!$A$2:$C$6,3,FALSE),0))</f>
        <v/>
      </c>
      <c r="S562" s="7">
        <f>IF(A562="","",Q562-R562)</f>
        <v/>
      </c>
      <c r="T562" s="7">
        <f>IF(A562="","",MAX(L562-M562,M562-L562)*K562)</f>
        <v/>
      </c>
      <c r="U562" s="8">
        <f>IF(A562="","",IFERROR(S562/T562,0))</f>
        <v/>
      </c>
      <c r="V562" s="9">
        <f>IF(A562="","",IF(S562&gt;0,"Gagnant",IF(S562&lt;0,"Perdant","Égalité")))</f>
        <v/>
      </c>
      <c r="W562" s="2" t="n"/>
      <c r="X562" s="4" t="n"/>
    </row>
    <row r="563">
      <c r="A563" s="2" t="n"/>
      <c r="B563" s="3" t="n"/>
      <c r="C563" s="3" t="n"/>
      <c r="D563" s="4" t="n"/>
      <c r="E563" s="4" t="n"/>
      <c r="F563" s="4" t="n"/>
      <c r="G563" s="4" t="n"/>
      <c r="H563" s="2" t="n"/>
      <c r="I563" s="4" t="n"/>
      <c r="J563" s="2" t="n"/>
      <c r="K563" s="5" t="n"/>
      <c r="L563" s="6" t="n"/>
      <c r="M563" s="6" t="n"/>
      <c r="N563" s="6" t="n"/>
      <c r="O563" s="6" t="n"/>
      <c r="P563" s="10">
        <f>IF(A563="","",K563*L563)</f>
        <v/>
      </c>
      <c r="Q563" s="10">
        <f>IF(A563="","",IF(H563="Achat",(O563-L563)*K563,IF(H563="Vente",(L563-O563)*K563,0)))</f>
        <v/>
      </c>
      <c r="R563" s="10">
        <f>IF(A563="","",IFERROR(P563*VLOOKUP(F563,'Référentiels'!$A$2:$C$6,3,FALSE),0))</f>
        <v/>
      </c>
      <c r="S563" s="10">
        <f>IF(A563="","",Q563-R563)</f>
        <v/>
      </c>
      <c r="T563" s="10">
        <f>IF(A563="","",MAX(L563-M563,M563-L563)*K563)</f>
        <v/>
      </c>
      <c r="U563" s="11">
        <f>IF(A563="","",IFERROR(S563/T563,0))</f>
        <v/>
      </c>
      <c r="V563" s="12">
        <f>IF(A563="","",IF(S563&gt;0,"Gagnant",IF(S563&lt;0,"Perdant","Égalité")))</f>
        <v/>
      </c>
      <c r="W563" s="2" t="n"/>
      <c r="X563" s="4" t="n"/>
    </row>
    <row r="564">
      <c r="A564" s="2" t="n"/>
      <c r="B564" s="3" t="n"/>
      <c r="C564" s="3" t="n"/>
      <c r="D564" s="4" t="n"/>
      <c r="E564" s="4" t="n"/>
      <c r="F564" s="4" t="n"/>
      <c r="G564" s="4" t="n"/>
      <c r="H564" s="2" t="n"/>
      <c r="I564" s="4" t="n"/>
      <c r="J564" s="2" t="n"/>
      <c r="K564" s="5" t="n"/>
      <c r="L564" s="6" t="n"/>
      <c r="M564" s="6" t="n"/>
      <c r="N564" s="6" t="n"/>
      <c r="O564" s="6" t="n"/>
      <c r="P564" s="7">
        <f>IF(A564="","",K564*L564)</f>
        <v/>
      </c>
      <c r="Q564" s="7">
        <f>IF(A564="","",IF(H564="Achat",(O564-L564)*K564,IF(H564="Vente",(L564-O564)*K564,0)))</f>
        <v/>
      </c>
      <c r="R564" s="7">
        <f>IF(A564="","",IFERROR(P564*VLOOKUP(F564,'Référentiels'!$A$2:$C$6,3,FALSE),0))</f>
        <v/>
      </c>
      <c r="S564" s="7">
        <f>IF(A564="","",Q564-R564)</f>
        <v/>
      </c>
      <c r="T564" s="7">
        <f>IF(A564="","",MAX(L564-M564,M564-L564)*K564)</f>
        <v/>
      </c>
      <c r="U564" s="8">
        <f>IF(A564="","",IFERROR(S564/T564,0))</f>
        <v/>
      </c>
      <c r="V564" s="9">
        <f>IF(A564="","",IF(S564&gt;0,"Gagnant",IF(S564&lt;0,"Perdant","Égalité")))</f>
        <v/>
      </c>
      <c r="W564" s="2" t="n"/>
      <c r="X564" s="4" t="n"/>
    </row>
    <row r="565">
      <c r="A565" s="2" t="n"/>
      <c r="B565" s="3" t="n"/>
      <c r="C565" s="3" t="n"/>
      <c r="D565" s="4" t="n"/>
      <c r="E565" s="4" t="n"/>
      <c r="F565" s="4" t="n"/>
      <c r="G565" s="4" t="n"/>
      <c r="H565" s="2" t="n"/>
      <c r="I565" s="4" t="n"/>
      <c r="J565" s="2" t="n"/>
      <c r="K565" s="5" t="n"/>
      <c r="L565" s="6" t="n"/>
      <c r="M565" s="6" t="n"/>
      <c r="N565" s="6" t="n"/>
      <c r="O565" s="6" t="n"/>
      <c r="P565" s="10">
        <f>IF(A565="","",K565*L565)</f>
        <v/>
      </c>
      <c r="Q565" s="10">
        <f>IF(A565="","",IF(H565="Achat",(O565-L565)*K565,IF(H565="Vente",(L565-O565)*K565,0)))</f>
        <v/>
      </c>
      <c r="R565" s="10">
        <f>IF(A565="","",IFERROR(P565*VLOOKUP(F565,'Référentiels'!$A$2:$C$6,3,FALSE),0))</f>
        <v/>
      </c>
      <c r="S565" s="10">
        <f>IF(A565="","",Q565-R565)</f>
        <v/>
      </c>
      <c r="T565" s="10">
        <f>IF(A565="","",MAX(L565-M565,M565-L565)*K565)</f>
        <v/>
      </c>
      <c r="U565" s="11">
        <f>IF(A565="","",IFERROR(S565/T565,0))</f>
        <v/>
      </c>
      <c r="V565" s="12">
        <f>IF(A565="","",IF(S565&gt;0,"Gagnant",IF(S565&lt;0,"Perdant","Égalité")))</f>
        <v/>
      </c>
      <c r="W565" s="2" t="n"/>
      <c r="X565" s="4" t="n"/>
    </row>
    <row r="566">
      <c r="A566" s="2" t="n"/>
      <c r="B566" s="3" t="n"/>
      <c r="C566" s="3" t="n"/>
      <c r="D566" s="4" t="n"/>
      <c r="E566" s="4" t="n"/>
      <c r="F566" s="4" t="n"/>
      <c r="G566" s="4" t="n"/>
      <c r="H566" s="2" t="n"/>
      <c r="I566" s="4" t="n"/>
      <c r="J566" s="2" t="n"/>
      <c r="K566" s="5" t="n"/>
      <c r="L566" s="6" t="n"/>
      <c r="M566" s="6" t="n"/>
      <c r="N566" s="6" t="n"/>
      <c r="O566" s="6" t="n"/>
      <c r="P566" s="7">
        <f>IF(A566="","",K566*L566)</f>
        <v/>
      </c>
      <c r="Q566" s="7">
        <f>IF(A566="","",IF(H566="Achat",(O566-L566)*K566,IF(H566="Vente",(L566-O566)*K566,0)))</f>
        <v/>
      </c>
      <c r="R566" s="7">
        <f>IF(A566="","",IFERROR(P566*VLOOKUP(F566,'Référentiels'!$A$2:$C$6,3,FALSE),0))</f>
        <v/>
      </c>
      <c r="S566" s="7">
        <f>IF(A566="","",Q566-R566)</f>
        <v/>
      </c>
      <c r="T566" s="7">
        <f>IF(A566="","",MAX(L566-M566,M566-L566)*K566)</f>
        <v/>
      </c>
      <c r="U566" s="8">
        <f>IF(A566="","",IFERROR(S566/T566,0))</f>
        <v/>
      </c>
      <c r="V566" s="9">
        <f>IF(A566="","",IF(S566&gt;0,"Gagnant",IF(S566&lt;0,"Perdant","Égalité")))</f>
        <v/>
      </c>
      <c r="W566" s="2" t="n"/>
      <c r="X566" s="4" t="n"/>
    </row>
    <row r="567">
      <c r="A567" s="2" t="n"/>
      <c r="B567" s="3" t="n"/>
      <c r="C567" s="3" t="n"/>
      <c r="D567" s="4" t="n"/>
      <c r="E567" s="4" t="n"/>
      <c r="F567" s="4" t="n"/>
      <c r="G567" s="4" t="n"/>
      <c r="H567" s="2" t="n"/>
      <c r="I567" s="4" t="n"/>
      <c r="J567" s="2" t="n"/>
      <c r="K567" s="5" t="n"/>
      <c r="L567" s="6" t="n"/>
      <c r="M567" s="6" t="n"/>
      <c r="N567" s="6" t="n"/>
      <c r="O567" s="6" t="n"/>
      <c r="P567" s="10">
        <f>IF(A567="","",K567*L567)</f>
        <v/>
      </c>
      <c r="Q567" s="10">
        <f>IF(A567="","",IF(H567="Achat",(O567-L567)*K567,IF(H567="Vente",(L567-O567)*K567,0)))</f>
        <v/>
      </c>
      <c r="R567" s="10">
        <f>IF(A567="","",IFERROR(P567*VLOOKUP(F567,'Référentiels'!$A$2:$C$6,3,FALSE),0))</f>
        <v/>
      </c>
      <c r="S567" s="10">
        <f>IF(A567="","",Q567-R567)</f>
        <v/>
      </c>
      <c r="T567" s="10">
        <f>IF(A567="","",MAX(L567-M567,M567-L567)*K567)</f>
        <v/>
      </c>
      <c r="U567" s="11">
        <f>IF(A567="","",IFERROR(S567/T567,0))</f>
        <v/>
      </c>
      <c r="V567" s="12">
        <f>IF(A567="","",IF(S567&gt;0,"Gagnant",IF(S567&lt;0,"Perdant","Égalité")))</f>
        <v/>
      </c>
      <c r="W567" s="2" t="n"/>
      <c r="X567" s="4" t="n"/>
    </row>
    <row r="568">
      <c r="A568" s="2" t="n"/>
      <c r="B568" s="3" t="n"/>
      <c r="C568" s="3" t="n"/>
      <c r="D568" s="4" t="n"/>
      <c r="E568" s="4" t="n"/>
      <c r="F568" s="4" t="n"/>
      <c r="G568" s="4" t="n"/>
      <c r="H568" s="2" t="n"/>
      <c r="I568" s="4" t="n"/>
      <c r="J568" s="2" t="n"/>
      <c r="K568" s="5" t="n"/>
      <c r="L568" s="6" t="n"/>
      <c r="M568" s="6" t="n"/>
      <c r="N568" s="6" t="n"/>
      <c r="O568" s="6" t="n"/>
      <c r="P568" s="7">
        <f>IF(A568="","",K568*L568)</f>
        <v/>
      </c>
      <c r="Q568" s="7">
        <f>IF(A568="","",IF(H568="Achat",(O568-L568)*K568,IF(H568="Vente",(L568-O568)*K568,0)))</f>
        <v/>
      </c>
      <c r="R568" s="7">
        <f>IF(A568="","",IFERROR(P568*VLOOKUP(F568,'Référentiels'!$A$2:$C$6,3,FALSE),0))</f>
        <v/>
      </c>
      <c r="S568" s="7">
        <f>IF(A568="","",Q568-R568)</f>
        <v/>
      </c>
      <c r="T568" s="7">
        <f>IF(A568="","",MAX(L568-M568,M568-L568)*K568)</f>
        <v/>
      </c>
      <c r="U568" s="8">
        <f>IF(A568="","",IFERROR(S568/T568,0))</f>
        <v/>
      </c>
      <c r="V568" s="9">
        <f>IF(A568="","",IF(S568&gt;0,"Gagnant",IF(S568&lt;0,"Perdant","Égalité")))</f>
        <v/>
      </c>
      <c r="W568" s="2" t="n"/>
      <c r="X568" s="4" t="n"/>
    </row>
    <row r="569">
      <c r="A569" s="2" t="n"/>
      <c r="B569" s="3" t="n"/>
      <c r="C569" s="3" t="n"/>
      <c r="D569" s="4" t="n"/>
      <c r="E569" s="4" t="n"/>
      <c r="F569" s="4" t="n"/>
      <c r="G569" s="4" t="n"/>
      <c r="H569" s="2" t="n"/>
      <c r="I569" s="4" t="n"/>
      <c r="J569" s="2" t="n"/>
      <c r="K569" s="5" t="n"/>
      <c r="L569" s="6" t="n"/>
      <c r="M569" s="6" t="n"/>
      <c r="N569" s="6" t="n"/>
      <c r="O569" s="6" t="n"/>
      <c r="P569" s="10">
        <f>IF(A569="","",K569*L569)</f>
        <v/>
      </c>
      <c r="Q569" s="10">
        <f>IF(A569="","",IF(H569="Achat",(O569-L569)*K569,IF(H569="Vente",(L569-O569)*K569,0)))</f>
        <v/>
      </c>
      <c r="R569" s="10">
        <f>IF(A569="","",IFERROR(P569*VLOOKUP(F569,'Référentiels'!$A$2:$C$6,3,FALSE),0))</f>
        <v/>
      </c>
      <c r="S569" s="10">
        <f>IF(A569="","",Q569-R569)</f>
        <v/>
      </c>
      <c r="T569" s="10">
        <f>IF(A569="","",MAX(L569-M569,M569-L569)*K569)</f>
        <v/>
      </c>
      <c r="U569" s="11">
        <f>IF(A569="","",IFERROR(S569/T569,0))</f>
        <v/>
      </c>
      <c r="V569" s="12">
        <f>IF(A569="","",IF(S569&gt;0,"Gagnant",IF(S569&lt;0,"Perdant","Égalité")))</f>
        <v/>
      </c>
      <c r="W569" s="2" t="n"/>
      <c r="X569" s="4" t="n"/>
    </row>
    <row r="570">
      <c r="A570" s="2" t="n"/>
      <c r="B570" s="3" t="n"/>
      <c r="C570" s="3" t="n"/>
      <c r="D570" s="4" t="n"/>
      <c r="E570" s="4" t="n"/>
      <c r="F570" s="4" t="n"/>
      <c r="G570" s="4" t="n"/>
      <c r="H570" s="2" t="n"/>
      <c r="I570" s="4" t="n"/>
      <c r="J570" s="2" t="n"/>
      <c r="K570" s="5" t="n"/>
      <c r="L570" s="6" t="n"/>
      <c r="M570" s="6" t="n"/>
      <c r="N570" s="6" t="n"/>
      <c r="O570" s="6" t="n"/>
      <c r="P570" s="7">
        <f>IF(A570="","",K570*L570)</f>
        <v/>
      </c>
      <c r="Q570" s="7">
        <f>IF(A570="","",IF(H570="Achat",(O570-L570)*K570,IF(H570="Vente",(L570-O570)*K570,0)))</f>
        <v/>
      </c>
      <c r="R570" s="7">
        <f>IF(A570="","",IFERROR(P570*VLOOKUP(F570,'Référentiels'!$A$2:$C$6,3,FALSE),0))</f>
        <v/>
      </c>
      <c r="S570" s="7">
        <f>IF(A570="","",Q570-R570)</f>
        <v/>
      </c>
      <c r="T570" s="7">
        <f>IF(A570="","",MAX(L570-M570,M570-L570)*K570)</f>
        <v/>
      </c>
      <c r="U570" s="8">
        <f>IF(A570="","",IFERROR(S570/T570,0))</f>
        <v/>
      </c>
      <c r="V570" s="9">
        <f>IF(A570="","",IF(S570&gt;0,"Gagnant",IF(S570&lt;0,"Perdant","Égalité")))</f>
        <v/>
      </c>
      <c r="W570" s="2" t="n"/>
      <c r="X570" s="4" t="n"/>
    </row>
    <row r="571">
      <c r="A571" s="2" t="n"/>
      <c r="B571" s="3" t="n"/>
      <c r="C571" s="3" t="n"/>
      <c r="D571" s="4" t="n"/>
      <c r="E571" s="4" t="n"/>
      <c r="F571" s="4" t="n"/>
      <c r="G571" s="4" t="n"/>
      <c r="H571" s="2" t="n"/>
      <c r="I571" s="4" t="n"/>
      <c r="J571" s="2" t="n"/>
      <c r="K571" s="5" t="n"/>
      <c r="L571" s="6" t="n"/>
      <c r="M571" s="6" t="n"/>
      <c r="N571" s="6" t="n"/>
      <c r="O571" s="6" t="n"/>
      <c r="P571" s="10">
        <f>IF(A571="","",K571*L571)</f>
        <v/>
      </c>
      <c r="Q571" s="10">
        <f>IF(A571="","",IF(H571="Achat",(O571-L571)*K571,IF(H571="Vente",(L571-O571)*K571,0)))</f>
        <v/>
      </c>
      <c r="R571" s="10">
        <f>IF(A571="","",IFERROR(P571*VLOOKUP(F571,'Référentiels'!$A$2:$C$6,3,FALSE),0))</f>
        <v/>
      </c>
      <c r="S571" s="10">
        <f>IF(A571="","",Q571-R571)</f>
        <v/>
      </c>
      <c r="T571" s="10">
        <f>IF(A571="","",MAX(L571-M571,M571-L571)*K571)</f>
        <v/>
      </c>
      <c r="U571" s="11">
        <f>IF(A571="","",IFERROR(S571/T571,0))</f>
        <v/>
      </c>
      <c r="V571" s="12">
        <f>IF(A571="","",IF(S571&gt;0,"Gagnant",IF(S571&lt;0,"Perdant","Égalité")))</f>
        <v/>
      </c>
      <c r="W571" s="2" t="n"/>
      <c r="X571" s="4" t="n"/>
    </row>
    <row r="572">
      <c r="A572" s="2" t="n"/>
      <c r="B572" s="3" t="n"/>
      <c r="C572" s="3" t="n"/>
      <c r="D572" s="4" t="n"/>
      <c r="E572" s="4" t="n"/>
      <c r="F572" s="4" t="n"/>
      <c r="G572" s="4" t="n"/>
      <c r="H572" s="2" t="n"/>
      <c r="I572" s="4" t="n"/>
      <c r="J572" s="2" t="n"/>
      <c r="K572" s="5" t="n"/>
      <c r="L572" s="6" t="n"/>
      <c r="M572" s="6" t="n"/>
      <c r="N572" s="6" t="n"/>
      <c r="O572" s="6" t="n"/>
      <c r="P572" s="7">
        <f>IF(A572="","",K572*L572)</f>
        <v/>
      </c>
      <c r="Q572" s="7">
        <f>IF(A572="","",IF(H572="Achat",(O572-L572)*K572,IF(H572="Vente",(L572-O572)*K572,0)))</f>
        <v/>
      </c>
      <c r="R572" s="7">
        <f>IF(A572="","",IFERROR(P572*VLOOKUP(F572,'Référentiels'!$A$2:$C$6,3,FALSE),0))</f>
        <v/>
      </c>
      <c r="S572" s="7">
        <f>IF(A572="","",Q572-R572)</f>
        <v/>
      </c>
      <c r="T572" s="7">
        <f>IF(A572="","",MAX(L572-M572,M572-L572)*K572)</f>
        <v/>
      </c>
      <c r="U572" s="8">
        <f>IF(A572="","",IFERROR(S572/T572,0))</f>
        <v/>
      </c>
      <c r="V572" s="9">
        <f>IF(A572="","",IF(S572&gt;0,"Gagnant",IF(S572&lt;0,"Perdant","Égalité")))</f>
        <v/>
      </c>
      <c r="W572" s="2" t="n"/>
      <c r="X572" s="4" t="n"/>
    </row>
    <row r="573">
      <c r="A573" s="2" t="n"/>
      <c r="B573" s="3" t="n"/>
      <c r="C573" s="3" t="n"/>
      <c r="D573" s="4" t="n"/>
      <c r="E573" s="4" t="n"/>
      <c r="F573" s="4" t="n"/>
      <c r="G573" s="4" t="n"/>
      <c r="H573" s="2" t="n"/>
      <c r="I573" s="4" t="n"/>
      <c r="J573" s="2" t="n"/>
      <c r="K573" s="5" t="n"/>
      <c r="L573" s="6" t="n"/>
      <c r="M573" s="6" t="n"/>
      <c r="N573" s="6" t="n"/>
      <c r="O573" s="6" t="n"/>
      <c r="P573" s="10">
        <f>IF(A573="","",K573*L573)</f>
        <v/>
      </c>
      <c r="Q573" s="10">
        <f>IF(A573="","",IF(H573="Achat",(O573-L573)*K573,IF(H573="Vente",(L573-O573)*K573,0)))</f>
        <v/>
      </c>
      <c r="R573" s="10">
        <f>IF(A573="","",IFERROR(P573*VLOOKUP(F573,'Référentiels'!$A$2:$C$6,3,FALSE),0))</f>
        <v/>
      </c>
      <c r="S573" s="10">
        <f>IF(A573="","",Q573-R573)</f>
        <v/>
      </c>
      <c r="T573" s="10">
        <f>IF(A573="","",MAX(L573-M573,M573-L573)*K573)</f>
        <v/>
      </c>
      <c r="U573" s="11">
        <f>IF(A573="","",IFERROR(S573/T573,0))</f>
        <v/>
      </c>
      <c r="V573" s="12">
        <f>IF(A573="","",IF(S573&gt;0,"Gagnant",IF(S573&lt;0,"Perdant","Égalité")))</f>
        <v/>
      </c>
      <c r="W573" s="2" t="n"/>
      <c r="X573" s="4" t="n"/>
    </row>
    <row r="574">
      <c r="A574" s="2" t="n"/>
      <c r="B574" s="3" t="n"/>
      <c r="C574" s="3" t="n"/>
      <c r="D574" s="4" t="n"/>
      <c r="E574" s="4" t="n"/>
      <c r="F574" s="4" t="n"/>
      <c r="G574" s="4" t="n"/>
      <c r="H574" s="2" t="n"/>
      <c r="I574" s="4" t="n"/>
      <c r="J574" s="2" t="n"/>
      <c r="K574" s="5" t="n"/>
      <c r="L574" s="6" t="n"/>
      <c r="M574" s="6" t="n"/>
      <c r="N574" s="6" t="n"/>
      <c r="O574" s="6" t="n"/>
      <c r="P574" s="7">
        <f>IF(A574="","",K574*L574)</f>
        <v/>
      </c>
      <c r="Q574" s="7">
        <f>IF(A574="","",IF(H574="Achat",(O574-L574)*K574,IF(H574="Vente",(L574-O574)*K574,0)))</f>
        <v/>
      </c>
      <c r="R574" s="7">
        <f>IF(A574="","",IFERROR(P574*VLOOKUP(F574,'Référentiels'!$A$2:$C$6,3,FALSE),0))</f>
        <v/>
      </c>
      <c r="S574" s="7">
        <f>IF(A574="","",Q574-R574)</f>
        <v/>
      </c>
      <c r="T574" s="7">
        <f>IF(A574="","",MAX(L574-M574,M574-L574)*K574)</f>
        <v/>
      </c>
      <c r="U574" s="8">
        <f>IF(A574="","",IFERROR(S574/T574,0))</f>
        <v/>
      </c>
      <c r="V574" s="9">
        <f>IF(A574="","",IF(S574&gt;0,"Gagnant",IF(S574&lt;0,"Perdant","Égalité")))</f>
        <v/>
      </c>
      <c r="W574" s="2" t="n"/>
      <c r="X574" s="4" t="n"/>
    </row>
    <row r="575">
      <c r="A575" s="2" t="n"/>
      <c r="B575" s="3" t="n"/>
      <c r="C575" s="3" t="n"/>
      <c r="D575" s="4" t="n"/>
      <c r="E575" s="4" t="n"/>
      <c r="F575" s="4" t="n"/>
      <c r="G575" s="4" t="n"/>
      <c r="H575" s="2" t="n"/>
      <c r="I575" s="4" t="n"/>
      <c r="J575" s="2" t="n"/>
      <c r="K575" s="5" t="n"/>
      <c r="L575" s="6" t="n"/>
      <c r="M575" s="6" t="n"/>
      <c r="N575" s="6" t="n"/>
      <c r="O575" s="6" t="n"/>
      <c r="P575" s="10">
        <f>IF(A575="","",K575*L575)</f>
        <v/>
      </c>
      <c r="Q575" s="10">
        <f>IF(A575="","",IF(H575="Achat",(O575-L575)*K575,IF(H575="Vente",(L575-O575)*K575,0)))</f>
        <v/>
      </c>
      <c r="R575" s="10">
        <f>IF(A575="","",IFERROR(P575*VLOOKUP(F575,'Référentiels'!$A$2:$C$6,3,FALSE),0))</f>
        <v/>
      </c>
      <c r="S575" s="10">
        <f>IF(A575="","",Q575-R575)</f>
        <v/>
      </c>
      <c r="T575" s="10">
        <f>IF(A575="","",MAX(L575-M575,M575-L575)*K575)</f>
        <v/>
      </c>
      <c r="U575" s="11">
        <f>IF(A575="","",IFERROR(S575/T575,0))</f>
        <v/>
      </c>
      <c r="V575" s="12">
        <f>IF(A575="","",IF(S575&gt;0,"Gagnant",IF(S575&lt;0,"Perdant","Égalité")))</f>
        <v/>
      </c>
      <c r="W575" s="2" t="n"/>
      <c r="X575" s="4" t="n"/>
    </row>
    <row r="576">
      <c r="A576" s="2" t="n"/>
      <c r="B576" s="3" t="n"/>
      <c r="C576" s="3" t="n"/>
      <c r="D576" s="4" t="n"/>
      <c r="E576" s="4" t="n"/>
      <c r="F576" s="4" t="n"/>
      <c r="G576" s="4" t="n"/>
      <c r="H576" s="2" t="n"/>
      <c r="I576" s="4" t="n"/>
      <c r="J576" s="2" t="n"/>
      <c r="K576" s="5" t="n"/>
      <c r="L576" s="6" t="n"/>
      <c r="M576" s="6" t="n"/>
      <c r="N576" s="6" t="n"/>
      <c r="O576" s="6" t="n"/>
      <c r="P576" s="7">
        <f>IF(A576="","",K576*L576)</f>
        <v/>
      </c>
      <c r="Q576" s="7">
        <f>IF(A576="","",IF(H576="Achat",(O576-L576)*K576,IF(H576="Vente",(L576-O576)*K576,0)))</f>
        <v/>
      </c>
      <c r="R576" s="7">
        <f>IF(A576="","",IFERROR(P576*VLOOKUP(F576,'Référentiels'!$A$2:$C$6,3,FALSE),0))</f>
        <v/>
      </c>
      <c r="S576" s="7">
        <f>IF(A576="","",Q576-R576)</f>
        <v/>
      </c>
      <c r="T576" s="7">
        <f>IF(A576="","",MAX(L576-M576,M576-L576)*K576)</f>
        <v/>
      </c>
      <c r="U576" s="8">
        <f>IF(A576="","",IFERROR(S576/T576,0))</f>
        <v/>
      </c>
      <c r="V576" s="9">
        <f>IF(A576="","",IF(S576&gt;0,"Gagnant",IF(S576&lt;0,"Perdant","Égalité")))</f>
        <v/>
      </c>
      <c r="W576" s="2" t="n"/>
      <c r="X576" s="4" t="n"/>
    </row>
    <row r="577">
      <c r="A577" s="2" t="n"/>
      <c r="B577" s="3" t="n"/>
      <c r="C577" s="3" t="n"/>
      <c r="D577" s="4" t="n"/>
      <c r="E577" s="4" t="n"/>
      <c r="F577" s="4" t="n"/>
      <c r="G577" s="4" t="n"/>
      <c r="H577" s="2" t="n"/>
      <c r="I577" s="4" t="n"/>
      <c r="J577" s="2" t="n"/>
      <c r="K577" s="5" t="n"/>
      <c r="L577" s="6" t="n"/>
      <c r="M577" s="6" t="n"/>
      <c r="N577" s="6" t="n"/>
      <c r="O577" s="6" t="n"/>
      <c r="P577" s="10">
        <f>IF(A577="","",K577*L577)</f>
        <v/>
      </c>
      <c r="Q577" s="10">
        <f>IF(A577="","",IF(H577="Achat",(O577-L577)*K577,IF(H577="Vente",(L577-O577)*K577,0)))</f>
        <v/>
      </c>
      <c r="R577" s="10">
        <f>IF(A577="","",IFERROR(P577*VLOOKUP(F577,'Référentiels'!$A$2:$C$6,3,FALSE),0))</f>
        <v/>
      </c>
      <c r="S577" s="10">
        <f>IF(A577="","",Q577-R577)</f>
        <v/>
      </c>
      <c r="T577" s="10">
        <f>IF(A577="","",MAX(L577-M577,M577-L577)*K577)</f>
        <v/>
      </c>
      <c r="U577" s="11">
        <f>IF(A577="","",IFERROR(S577/T577,0))</f>
        <v/>
      </c>
      <c r="V577" s="12">
        <f>IF(A577="","",IF(S577&gt;0,"Gagnant",IF(S577&lt;0,"Perdant","Égalité")))</f>
        <v/>
      </c>
      <c r="W577" s="2" t="n"/>
      <c r="X577" s="4" t="n"/>
    </row>
    <row r="578">
      <c r="A578" s="2" t="n"/>
      <c r="B578" s="3" t="n"/>
      <c r="C578" s="3" t="n"/>
      <c r="D578" s="4" t="n"/>
      <c r="E578" s="4" t="n"/>
      <c r="F578" s="4" t="n"/>
      <c r="G578" s="4" t="n"/>
      <c r="H578" s="2" t="n"/>
      <c r="I578" s="4" t="n"/>
      <c r="J578" s="2" t="n"/>
      <c r="K578" s="5" t="n"/>
      <c r="L578" s="6" t="n"/>
      <c r="M578" s="6" t="n"/>
      <c r="N578" s="6" t="n"/>
      <c r="O578" s="6" t="n"/>
      <c r="P578" s="7">
        <f>IF(A578="","",K578*L578)</f>
        <v/>
      </c>
      <c r="Q578" s="7">
        <f>IF(A578="","",IF(H578="Achat",(O578-L578)*K578,IF(H578="Vente",(L578-O578)*K578,0)))</f>
        <v/>
      </c>
      <c r="R578" s="7">
        <f>IF(A578="","",IFERROR(P578*VLOOKUP(F578,'Référentiels'!$A$2:$C$6,3,FALSE),0))</f>
        <v/>
      </c>
      <c r="S578" s="7">
        <f>IF(A578="","",Q578-R578)</f>
        <v/>
      </c>
      <c r="T578" s="7">
        <f>IF(A578="","",MAX(L578-M578,M578-L578)*K578)</f>
        <v/>
      </c>
      <c r="U578" s="8">
        <f>IF(A578="","",IFERROR(S578/T578,0))</f>
        <v/>
      </c>
      <c r="V578" s="9">
        <f>IF(A578="","",IF(S578&gt;0,"Gagnant",IF(S578&lt;0,"Perdant","Égalité")))</f>
        <v/>
      </c>
      <c r="W578" s="2" t="n"/>
      <c r="X578" s="4" t="n"/>
    </row>
    <row r="579">
      <c r="A579" s="2" t="n"/>
      <c r="B579" s="3" t="n"/>
      <c r="C579" s="3" t="n"/>
      <c r="D579" s="4" t="n"/>
      <c r="E579" s="4" t="n"/>
      <c r="F579" s="4" t="n"/>
      <c r="G579" s="4" t="n"/>
      <c r="H579" s="2" t="n"/>
      <c r="I579" s="4" t="n"/>
      <c r="J579" s="2" t="n"/>
      <c r="K579" s="5" t="n"/>
      <c r="L579" s="6" t="n"/>
      <c r="M579" s="6" t="n"/>
      <c r="N579" s="6" t="n"/>
      <c r="O579" s="6" t="n"/>
      <c r="P579" s="10">
        <f>IF(A579="","",K579*L579)</f>
        <v/>
      </c>
      <c r="Q579" s="10">
        <f>IF(A579="","",IF(H579="Achat",(O579-L579)*K579,IF(H579="Vente",(L579-O579)*K579,0)))</f>
        <v/>
      </c>
      <c r="R579" s="10">
        <f>IF(A579="","",IFERROR(P579*VLOOKUP(F579,'Référentiels'!$A$2:$C$6,3,FALSE),0))</f>
        <v/>
      </c>
      <c r="S579" s="10">
        <f>IF(A579="","",Q579-R579)</f>
        <v/>
      </c>
      <c r="T579" s="10">
        <f>IF(A579="","",MAX(L579-M579,M579-L579)*K579)</f>
        <v/>
      </c>
      <c r="U579" s="11">
        <f>IF(A579="","",IFERROR(S579/T579,0))</f>
        <v/>
      </c>
      <c r="V579" s="12">
        <f>IF(A579="","",IF(S579&gt;0,"Gagnant",IF(S579&lt;0,"Perdant","Égalité")))</f>
        <v/>
      </c>
      <c r="W579" s="2" t="n"/>
      <c r="X579" s="4" t="n"/>
    </row>
    <row r="580">
      <c r="A580" s="2" t="n"/>
      <c r="B580" s="3" t="n"/>
      <c r="C580" s="3" t="n"/>
      <c r="D580" s="4" t="n"/>
      <c r="E580" s="4" t="n"/>
      <c r="F580" s="4" t="n"/>
      <c r="G580" s="4" t="n"/>
      <c r="H580" s="2" t="n"/>
      <c r="I580" s="4" t="n"/>
      <c r="J580" s="2" t="n"/>
      <c r="K580" s="5" t="n"/>
      <c r="L580" s="6" t="n"/>
      <c r="M580" s="6" t="n"/>
      <c r="N580" s="6" t="n"/>
      <c r="O580" s="6" t="n"/>
      <c r="P580" s="7">
        <f>IF(A580="","",K580*L580)</f>
        <v/>
      </c>
      <c r="Q580" s="7">
        <f>IF(A580="","",IF(H580="Achat",(O580-L580)*K580,IF(H580="Vente",(L580-O580)*K580,0)))</f>
        <v/>
      </c>
      <c r="R580" s="7">
        <f>IF(A580="","",IFERROR(P580*VLOOKUP(F580,'Référentiels'!$A$2:$C$6,3,FALSE),0))</f>
        <v/>
      </c>
      <c r="S580" s="7">
        <f>IF(A580="","",Q580-R580)</f>
        <v/>
      </c>
      <c r="T580" s="7">
        <f>IF(A580="","",MAX(L580-M580,M580-L580)*K580)</f>
        <v/>
      </c>
      <c r="U580" s="8">
        <f>IF(A580="","",IFERROR(S580/T580,0))</f>
        <v/>
      </c>
      <c r="V580" s="9">
        <f>IF(A580="","",IF(S580&gt;0,"Gagnant",IF(S580&lt;0,"Perdant","Égalité")))</f>
        <v/>
      </c>
      <c r="W580" s="2" t="n"/>
      <c r="X580" s="4" t="n"/>
    </row>
    <row r="581">
      <c r="A581" s="2" t="n"/>
      <c r="B581" s="3" t="n"/>
      <c r="C581" s="3" t="n"/>
      <c r="D581" s="4" t="n"/>
      <c r="E581" s="4" t="n"/>
      <c r="F581" s="4" t="n"/>
      <c r="G581" s="4" t="n"/>
      <c r="H581" s="2" t="n"/>
      <c r="I581" s="4" t="n"/>
      <c r="J581" s="2" t="n"/>
      <c r="K581" s="5" t="n"/>
      <c r="L581" s="6" t="n"/>
      <c r="M581" s="6" t="n"/>
      <c r="N581" s="6" t="n"/>
      <c r="O581" s="6" t="n"/>
      <c r="P581" s="10">
        <f>IF(A581="","",K581*L581)</f>
        <v/>
      </c>
      <c r="Q581" s="10">
        <f>IF(A581="","",IF(H581="Achat",(O581-L581)*K581,IF(H581="Vente",(L581-O581)*K581,0)))</f>
        <v/>
      </c>
      <c r="R581" s="10">
        <f>IF(A581="","",IFERROR(P581*VLOOKUP(F581,'Référentiels'!$A$2:$C$6,3,FALSE),0))</f>
        <v/>
      </c>
      <c r="S581" s="10">
        <f>IF(A581="","",Q581-R581)</f>
        <v/>
      </c>
      <c r="T581" s="10">
        <f>IF(A581="","",MAX(L581-M581,M581-L581)*K581)</f>
        <v/>
      </c>
      <c r="U581" s="11">
        <f>IF(A581="","",IFERROR(S581/T581,0))</f>
        <v/>
      </c>
      <c r="V581" s="12">
        <f>IF(A581="","",IF(S581&gt;0,"Gagnant",IF(S581&lt;0,"Perdant","Égalité")))</f>
        <v/>
      </c>
      <c r="W581" s="2" t="n"/>
      <c r="X581" s="4" t="n"/>
    </row>
    <row r="582">
      <c r="A582" s="2" t="n"/>
      <c r="B582" s="3" t="n"/>
      <c r="C582" s="3" t="n"/>
      <c r="D582" s="4" t="n"/>
      <c r="E582" s="4" t="n"/>
      <c r="F582" s="4" t="n"/>
      <c r="G582" s="4" t="n"/>
      <c r="H582" s="2" t="n"/>
      <c r="I582" s="4" t="n"/>
      <c r="J582" s="2" t="n"/>
      <c r="K582" s="5" t="n"/>
      <c r="L582" s="6" t="n"/>
      <c r="M582" s="6" t="n"/>
      <c r="N582" s="6" t="n"/>
      <c r="O582" s="6" t="n"/>
      <c r="P582" s="7">
        <f>IF(A582="","",K582*L582)</f>
        <v/>
      </c>
      <c r="Q582" s="7">
        <f>IF(A582="","",IF(H582="Achat",(O582-L582)*K582,IF(H582="Vente",(L582-O582)*K582,0)))</f>
        <v/>
      </c>
      <c r="R582" s="7">
        <f>IF(A582="","",IFERROR(P582*VLOOKUP(F582,'Référentiels'!$A$2:$C$6,3,FALSE),0))</f>
        <v/>
      </c>
      <c r="S582" s="7">
        <f>IF(A582="","",Q582-R582)</f>
        <v/>
      </c>
      <c r="T582" s="7">
        <f>IF(A582="","",MAX(L582-M582,M582-L582)*K582)</f>
        <v/>
      </c>
      <c r="U582" s="8">
        <f>IF(A582="","",IFERROR(S582/T582,0))</f>
        <v/>
      </c>
      <c r="V582" s="9">
        <f>IF(A582="","",IF(S582&gt;0,"Gagnant",IF(S582&lt;0,"Perdant","Égalité")))</f>
        <v/>
      </c>
      <c r="W582" s="2" t="n"/>
      <c r="X582" s="4" t="n"/>
    </row>
    <row r="583">
      <c r="A583" s="2" t="n"/>
      <c r="B583" s="3" t="n"/>
      <c r="C583" s="3" t="n"/>
      <c r="D583" s="4" t="n"/>
      <c r="E583" s="4" t="n"/>
      <c r="F583" s="4" t="n"/>
      <c r="G583" s="4" t="n"/>
      <c r="H583" s="2" t="n"/>
      <c r="I583" s="4" t="n"/>
      <c r="J583" s="2" t="n"/>
      <c r="K583" s="5" t="n"/>
      <c r="L583" s="6" t="n"/>
      <c r="M583" s="6" t="n"/>
      <c r="N583" s="6" t="n"/>
      <c r="O583" s="6" t="n"/>
      <c r="P583" s="10">
        <f>IF(A583="","",K583*L583)</f>
        <v/>
      </c>
      <c r="Q583" s="10">
        <f>IF(A583="","",IF(H583="Achat",(O583-L583)*K583,IF(H583="Vente",(L583-O583)*K583,0)))</f>
        <v/>
      </c>
      <c r="R583" s="10">
        <f>IF(A583="","",IFERROR(P583*VLOOKUP(F583,'Référentiels'!$A$2:$C$6,3,FALSE),0))</f>
        <v/>
      </c>
      <c r="S583" s="10">
        <f>IF(A583="","",Q583-R583)</f>
        <v/>
      </c>
      <c r="T583" s="10">
        <f>IF(A583="","",MAX(L583-M583,M583-L583)*K583)</f>
        <v/>
      </c>
      <c r="U583" s="11">
        <f>IF(A583="","",IFERROR(S583/T583,0))</f>
        <v/>
      </c>
      <c r="V583" s="12">
        <f>IF(A583="","",IF(S583&gt;0,"Gagnant",IF(S583&lt;0,"Perdant","Égalité")))</f>
        <v/>
      </c>
      <c r="W583" s="2" t="n"/>
      <c r="X583" s="4" t="n"/>
    </row>
    <row r="584">
      <c r="A584" s="2" t="n"/>
      <c r="B584" s="3" t="n"/>
      <c r="C584" s="3" t="n"/>
      <c r="D584" s="4" t="n"/>
      <c r="E584" s="4" t="n"/>
      <c r="F584" s="4" t="n"/>
      <c r="G584" s="4" t="n"/>
      <c r="H584" s="2" t="n"/>
      <c r="I584" s="4" t="n"/>
      <c r="J584" s="2" t="n"/>
      <c r="K584" s="5" t="n"/>
      <c r="L584" s="6" t="n"/>
      <c r="M584" s="6" t="n"/>
      <c r="N584" s="6" t="n"/>
      <c r="O584" s="6" t="n"/>
      <c r="P584" s="7">
        <f>IF(A584="","",K584*L584)</f>
        <v/>
      </c>
      <c r="Q584" s="7">
        <f>IF(A584="","",IF(H584="Achat",(O584-L584)*K584,IF(H584="Vente",(L584-O584)*K584,0)))</f>
        <v/>
      </c>
      <c r="R584" s="7">
        <f>IF(A584="","",IFERROR(P584*VLOOKUP(F584,'Référentiels'!$A$2:$C$6,3,FALSE),0))</f>
        <v/>
      </c>
      <c r="S584" s="7">
        <f>IF(A584="","",Q584-R584)</f>
        <v/>
      </c>
      <c r="T584" s="7">
        <f>IF(A584="","",MAX(L584-M584,M584-L584)*K584)</f>
        <v/>
      </c>
      <c r="U584" s="8">
        <f>IF(A584="","",IFERROR(S584/T584,0))</f>
        <v/>
      </c>
      <c r="V584" s="9">
        <f>IF(A584="","",IF(S584&gt;0,"Gagnant",IF(S584&lt;0,"Perdant","Égalité")))</f>
        <v/>
      </c>
      <c r="W584" s="2" t="n"/>
      <c r="X584" s="4" t="n"/>
    </row>
    <row r="585">
      <c r="A585" s="2" t="n"/>
      <c r="B585" s="3" t="n"/>
      <c r="C585" s="3" t="n"/>
      <c r="D585" s="4" t="n"/>
      <c r="E585" s="4" t="n"/>
      <c r="F585" s="4" t="n"/>
      <c r="G585" s="4" t="n"/>
      <c r="H585" s="2" t="n"/>
      <c r="I585" s="4" t="n"/>
      <c r="J585" s="2" t="n"/>
      <c r="K585" s="5" t="n"/>
      <c r="L585" s="6" t="n"/>
      <c r="M585" s="6" t="n"/>
      <c r="N585" s="6" t="n"/>
      <c r="O585" s="6" t="n"/>
      <c r="P585" s="10">
        <f>IF(A585="","",K585*L585)</f>
        <v/>
      </c>
      <c r="Q585" s="10">
        <f>IF(A585="","",IF(H585="Achat",(O585-L585)*K585,IF(H585="Vente",(L585-O585)*K585,0)))</f>
        <v/>
      </c>
      <c r="R585" s="10">
        <f>IF(A585="","",IFERROR(P585*VLOOKUP(F585,'Référentiels'!$A$2:$C$6,3,FALSE),0))</f>
        <v/>
      </c>
      <c r="S585" s="10">
        <f>IF(A585="","",Q585-R585)</f>
        <v/>
      </c>
      <c r="T585" s="10">
        <f>IF(A585="","",MAX(L585-M585,M585-L585)*K585)</f>
        <v/>
      </c>
      <c r="U585" s="11">
        <f>IF(A585="","",IFERROR(S585/T585,0))</f>
        <v/>
      </c>
      <c r="V585" s="12">
        <f>IF(A585="","",IF(S585&gt;0,"Gagnant",IF(S585&lt;0,"Perdant","Égalité")))</f>
        <v/>
      </c>
      <c r="W585" s="2" t="n"/>
      <c r="X585" s="4" t="n"/>
    </row>
    <row r="586">
      <c r="A586" s="2" t="n"/>
      <c r="B586" s="3" t="n"/>
      <c r="C586" s="3" t="n"/>
      <c r="D586" s="4" t="n"/>
      <c r="E586" s="4" t="n"/>
      <c r="F586" s="4" t="n"/>
      <c r="G586" s="4" t="n"/>
      <c r="H586" s="2" t="n"/>
      <c r="I586" s="4" t="n"/>
      <c r="J586" s="2" t="n"/>
      <c r="K586" s="5" t="n"/>
      <c r="L586" s="6" t="n"/>
      <c r="M586" s="6" t="n"/>
      <c r="N586" s="6" t="n"/>
      <c r="O586" s="6" t="n"/>
      <c r="P586" s="7">
        <f>IF(A586="","",K586*L586)</f>
        <v/>
      </c>
      <c r="Q586" s="7">
        <f>IF(A586="","",IF(H586="Achat",(O586-L586)*K586,IF(H586="Vente",(L586-O586)*K586,0)))</f>
        <v/>
      </c>
      <c r="R586" s="7">
        <f>IF(A586="","",IFERROR(P586*VLOOKUP(F586,'Référentiels'!$A$2:$C$6,3,FALSE),0))</f>
        <v/>
      </c>
      <c r="S586" s="7">
        <f>IF(A586="","",Q586-R586)</f>
        <v/>
      </c>
      <c r="T586" s="7">
        <f>IF(A586="","",MAX(L586-M586,M586-L586)*K586)</f>
        <v/>
      </c>
      <c r="U586" s="8">
        <f>IF(A586="","",IFERROR(S586/T586,0))</f>
        <v/>
      </c>
      <c r="V586" s="9">
        <f>IF(A586="","",IF(S586&gt;0,"Gagnant",IF(S586&lt;0,"Perdant","Égalité")))</f>
        <v/>
      </c>
      <c r="W586" s="2" t="n"/>
      <c r="X586" s="4" t="n"/>
    </row>
    <row r="587">
      <c r="A587" s="2" t="n"/>
      <c r="B587" s="3" t="n"/>
      <c r="C587" s="3" t="n"/>
      <c r="D587" s="4" t="n"/>
      <c r="E587" s="4" t="n"/>
      <c r="F587" s="4" t="n"/>
      <c r="G587" s="4" t="n"/>
      <c r="H587" s="2" t="n"/>
      <c r="I587" s="4" t="n"/>
      <c r="J587" s="2" t="n"/>
      <c r="K587" s="5" t="n"/>
      <c r="L587" s="6" t="n"/>
      <c r="M587" s="6" t="n"/>
      <c r="N587" s="6" t="n"/>
      <c r="O587" s="6" t="n"/>
      <c r="P587" s="10">
        <f>IF(A587="","",K587*L587)</f>
        <v/>
      </c>
      <c r="Q587" s="10">
        <f>IF(A587="","",IF(H587="Achat",(O587-L587)*K587,IF(H587="Vente",(L587-O587)*K587,0)))</f>
        <v/>
      </c>
      <c r="R587" s="10">
        <f>IF(A587="","",IFERROR(P587*VLOOKUP(F587,'Référentiels'!$A$2:$C$6,3,FALSE),0))</f>
        <v/>
      </c>
      <c r="S587" s="10">
        <f>IF(A587="","",Q587-R587)</f>
        <v/>
      </c>
      <c r="T587" s="10">
        <f>IF(A587="","",MAX(L587-M587,M587-L587)*K587)</f>
        <v/>
      </c>
      <c r="U587" s="11">
        <f>IF(A587="","",IFERROR(S587/T587,0))</f>
        <v/>
      </c>
      <c r="V587" s="12">
        <f>IF(A587="","",IF(S587&gt;0,"Gagnant",IF(S587&lt;0,"Perdant","Égalité")))</f>
        <v/>
      </c>
      <c r="W587" s="2" t="n"/>
      <c r="X587" s="4" t="n"/>
    </row>
    <row r="588">
      <c r="A588" s="2" t="n"/>
      <c r="B588" s="3" t="n"/>
      <c r="C588" s="3" t="n"/>
      <c r="D588" s="4" t="n"/>
      <c r="E588" s="4" t="n"/>
      <c r="F588" s="4" t="n"/>
      <c r="G588" s="4" t="n"/>
      <c r="H588" s="2" t="n"/>
      <c r="I588" s="4" t="n"/>
      <c r="J588" s="2" t="n"/>
      <c r="K588" s="5" t="n"/>
      <c r="L588" s="6" t="n"/>
      <c r="M588" s="6" t="n"/>
      <c r="N588" s="6" t="n"/>
      <c r="O588" s="6" t="n"/>
      <c r="P588" s="7">
        <f>IF(A588="","",K588*L588)</f>
        <v/>
      </c>
      <c r="Q588" s="7">
        <f>IF(A588="","",IF(H588="Achat",(O588-L588)*K588,IF(H588="Vente",(L588-O588)*K588,0)))</f>
        <v/>
      </c>
      <c r="R588" s="7">
        <f>IF(A588="","",IFERROR(P588*VLOOKUP(F588,'Référentiels'!$A$2:$C$6,3,FALSE),0))</f>
        <v/>
      </c>
      <c r="S588" s="7">
        <f>IF(A588="","",Q588-R588)</f>
        <v/>
      </c>
      <c r="T588" s="7">
        <f>IF(A588="","",MAX(L588-M588,M588-L588)*K588)</f>
        <v/>
      </c>
      <c r="U588" s="8">
        <f>IF(A588="","",IFERROR(S588/T588,0))</f>
        <v/>
      </c>
      <c r="V588" s="9">
        <f>IF(A588="","",IF(S588&gt;0,"Gagnant",IF(S588&lt;0,"Perdant","Égalité")))</f>
        <v/>
      </c>
      <c r="W588" s="2" t="n"/>
      <c r="X588" s="4" t="n"/>
    </row>
    <row r="589">
      <c r="A589" s="2" t="n"/>
      <c r="B589" s="3" t="n"/>
      <c r="C589" s="3" t="n"/>
      <c r="D589" s="4" t="n"/>
      <c r="E589" s="4" t="n"/>
      <c r="F589" s="4" t="n"/>
      <c r="G589" s="4" t="n"/>
      <c r="H589" s="2" t="n"/>
      <c r="I589" s="4" t="n"/>
      <c r="J589" s="2" t="n"/>
      <c r="K589" s="5" t="n"/>
      <c r="L589" s="6" t="n"/>
      <c r="M589" s="6" t="n"/>
      <c r="N589" s="6" t="n"/>
      <c r="O589" s="6" t="n"/>
      <c r="P589" s="10">
        <f>IF(A589="","",K589*L589)</f>
        <v/>
      </c>
      <c r="Q589" s="10">
        <f>IF(A589="","",IF(H589="Achat",(O589-L589)*K589,IF(H589="Vente",(L589-O589)*K589,0)))</f>
        <v/>
      </c>
      <c r="R589" s="10">
        <f>IF(A589="","",IFERROR(P589*VLOOKUP(F589,'Référentiels'!$A$2:$C$6,3,FALSE),0))</f>
        <v/>
      </c>
      <c r="S589" s="10">
        <f>IF(A589="","",Q589-R589)</f>
        <v/>
      </c>
      <c r="T589" s="10">
        <f>IF(A589="","",MAX(L589-M589,M589-L589)*K589)</f>
        <v/>
      </c>
      <c r="U589" s="11">
        <f>IF(A589="","",IFERROR(S589/T589,0))</f>
        <v/>
      </c>
      <c r="V589" s="12">
        <f>IF(A589="","",IF(S589&gt;0,"Gagnant",IF(S589&lt;0,"Perdant","Égalité")))</f>
        <v/>
      </c>
      <c r="W589" s="2" t="n"/>
      <c r="X589" s="4" t="n"/>
    </row>
    <row r="590">
      <c r="A590" s="2" t="n"/>
      <c r="B590" s="3" t="n"/>
      <c r="C590" s="3" t="n"/>
      <c r="D590" s="4" t="n"/>
      <c r="E590" s="4" t="n"/>
      <c r="F590" s="4" t="n"/>
      <c r="G590" s="4" t="n"/>
      <c r="H590" s="2" t="n"/>
      <c r="I590" s="4" t="n"/>
      <c r="J590" s="2" t="n"/>
      <c r="K590" s="5" t="n"/>
      <c r="L590" s="6" t="n"/>
      <c r="M590" s="6" t="n"/>
      <c r="N590" s="6" t="n"/>
      <c r="O590" s="6" t="n"/>
      <c r="P590" s="7">
        <f>IF(A590="","",K590*L590)</f>
        <v/>
      </c>
      <c r="Q590" s="7">
        <f>IF(A590="","",IF(H590="Achat",(O590-L590)*K590,IF(H590="Vente",(L590-O590)*K590,0)))</f>
        <v/>
      </c>
      <c r="R590" s="7">
        <f>IF(A590="","",IFERROR(P590*VLOOKUP(F590,'Référentiels'!$A$2:$C$6,3,FALSE),0))</f>
        <v/>
      </c>
      <c r="S590" s="7">
        <f>IF(A590="","",Q590-R590)</f>
        <v/>
      </c>
      <c r="T590" s="7">
        <f>IF(A590="","",MAX(L590-M590,M590-L590)*K590)</f>
        <v/>
      </c>
      <c r="U590" s="8">
        <f>IF(A590="","",IFERROR(S590/T590,0))</f>
        <v/>
      </c>
      <c r="V590" s="9">
        <f>IF(A590="","",IF(S590&gt;0,"Gagnant",IF(S590&lt;0,"Perdant","Égalité")))</f>
        <v/>
      </c>
      <c r="W590" s="2" t="n"/>
      <c r="X590" s="4" t="n"/>
    </row>
    <row r="591">
      <c r="A591" s="2" t="n"/>
      <c r="B591" s="3" t="n"/>
      <c r="C591" s="3" t="n"/>
      <c r="D591" s="4" t="n"/>
      <c r="E591" s="4" t="n"/>
      <c r="F591" s="4" t="n"/>
      <c r="G591" s="4" t="n"/>
      <c r="H591" s="2" t="n"/>
      <c r="I591" s="4" t="n"/>
      <c r="J591" s="2" t="n"/>
      <c r="K591" s="5" t="n"/>
      <c r="L591" s="6" t="n"/>
      <c r="M591" s="6" t="n"/>
      <c r="N591" s="6" t="n"/>
      <c r="O591" s="6" t="n"/>
      <c r="P591" s="10">
        <f>IF(A591="","",K591*L591)</f>
        <v/>
      </c>
      <c r="Q591" s="10">
        <f>IF(A591="","",IF(H591="Achat",(O591-L591)*K591,IF(H591="Vente",(L591-O591)*K591,0)))</f>
        <v/>
      </c>
      <c r="R591" s="10">
        <f>IF(A591="","",IFERROR(P591*VLOOKUP(F591,'Référentiels'!$A$2:$C$6,3,FALSE),0))</f>
        <v/>
      </c>
      <c r="S591" s="10">
        <f>IF(A591="","",Q591-R591)</f>
        <v/>
      </c>
      <c r="T591" s="10">
        <f>IF(A591="","",MAX(L591-M591,M591-L591)*K591)</f>
        <v/>
      </c>
      <c r="U591" s="11">
        <f>IF(A591="","",IFERROR(S591/T591,0))</f>
        <v/>
      </c>
      <c r="V591" s="12">
        <f>IF(A591="","",IF(S591&gt;0,"Gagnant",IF(S591&lt;0,"Perdant","Égalité")))</f>
        <v/>
      </c>
      <c r="W591" s="2" t="n"/>
      <c r="X591" s="4" t="n"/>
    </row>
    <row r="592">
      <c r="A592" s="2" t="n"/>
      <c r="B592" s="3" t="n"/>
      <c r="C592" s="3" t="n"/>
      <c r="D592" s="4" t="n"/>
      <c r="E592" s="4" t="n"/>
      <c r="F592" s="4" t="n"/>
      <c r="G592" s="4" t="n"/>
      <c r="H592" s="2" t="n"/>
      <c r="I592" s="4" t="n"/>
      <c r="J592" s="2" t="n"/>
      <c r="K592" s="5" t="n"/>
      <c r="L592" s="6" t="n"/>
      <c r="M592" s="6" t="n"/>
      <c r="N592" s="6" t="n"/>
      <c r="O592" s="6" t="n"/>
      <c r="P592" s="7">
        <f>IF(A592="","",K592*L592)</f>
        <v/>
      </c>
      <c r="Q592" s="7">
        <f>IF(A592="","",IF(H592="Achat",(O592-L592)*K592,IF(H592="Vente",(L592-O592)*K592,0)))</f>
        <v/>
      </c>
      <c r="R592" s="7">
        <f>IF(A592="","",IFERROR(P592*VLOOKUP(F592,'Référentiels'!$A$2:$C$6,3,FALSE),0))</f>
        <v/>
      </c>
      <c r="S592" s="7">
        <f>IF(A592="","",Q592-R592)</f>
        <v/>
      </c>
      <c r="T592" s="7">
        <f>IF(A592="","",MAX(L592-M592,M592-L592)*K592)</f>
        <v/>
      </c>
      <c r="U592" s="8">
        <f>IF(A592="","",IFERROR(S592/T592,0))</f>
        <v/>
      </c>
      <c r="V592" s="9">
        <f>IF(A592="","",IF(S592&gt;0,"Gagnant",IF(S592&lt;0,"Perdant","Égalité")))</f>
        <v/>
      </c>
      <c r="W592" s="2" t="n"/>
      <c r="X592" s="4" t="n"/>
    </row>
    <row r="593">
      <c r="A593" s="2" t="n"/>
      <c r="B593" s="3" t="n"/>
      <c r="C593" s="3" t="n"/>
      <c r="D593" s="4" t="n"/>
      <c r="E593" s="4" t="n"/>
      <c r="F593" s="4" t="n"/>
      <c r="G593" s="4" t="n"/>
      <c r="H593" s="2" t="n"/>
      <c r="I593" s="4" t="n"/>
      <c r="J593" s="2" t="n"/>
      <c r="K593" s="5" t="n"/>
      <c r="L593" s="6" t="n"/>
      <c r="M593" s="6" t="n"/>
      <c r="N593" s="6" t="n"/>
      <c r="O593" s="6" t="n"/>
      <c r="P593" s="10">
        <f>IF(A593="","",K593*L593)</f>
        <v/>
      </c>
      <c r="Q593" s="10">
        <f>IF(A593="","",IF(H593="Achat",(O593-L593)*K593,IF(H593="Vente",(L593-O593)*K593,0)))</f>
        <v/>
      </c>
      <c r="R593" s="10">
        <f>IF(A593="","",IFERROR(P593*VLOOKUP(F593,'Référentiels'!$A$2:$C$6,3,FALSE),0))</f>
        <v/>
      </c>
      <c r="S593" s="10">
        <f>IF(A593="","",Q593-R593)</f>
        <v/>
      </c>
      <c r="T593" s="10">
        <f>IF(A593="","",MAX(L593-M593,M593-L593)*K593)</f>
        <v/>
      </c>
      <c r="U593" s="11">
        <f>IF(A593="","",IFERROR(S593/T593,0))</f>
        <v/>
      </c>
      <c r="V593" s="12">
        <f>IF(A593="","",IF(S593&gt;0,"Gagnant",IF(S593&lt;0,"Perdant","Égalité")))</f>
        <v/>
      </c>
      <c r="W593" s="2" t="n"/>
      <c r="X593" s="4" t="n"/>
    </row>
    <row r="594">
      <c r="A594" s="2" t="n"/>
      <c r="B594" s="3" t="n"/>
      <c r="C594" s="3" t="n"/>
      <c r="D594" s="4" t="n"/>
      <c r="E594" s="4" t="n"/>
      <c r="F594" s="4" t="n"/>
      <c r="G594" s="4" t="n"/>
      <c r="H594" s="2" t="n"/>
      <c r="I594" s="4" t="n"/>
      <c r="J594" s="2" t="n"/>
      <c r="K594" s="5" t="n"/>
      <c r="L594" s="6" t="n"/>
      <c r="M594" s="6" t="n"/>
      <c r="N594" s="6" t="n"/>
      <c r="O594" s="6" t="n"/>
      <c r="P594" s="7">
        <f>IF(A594="","",K594*L594)</f>
        <v/>
      </c>
      <c r="Q594" s="7">
        <f>IF(A594="","",IF(H594="Achat",(O594-L594)*K594,IF(H594="Vente",(L594-O594)*K594,0)))</f>
        <v/>
      </c>
      <c r="R594" s="7">
        <f>IF(A594="","",IFERROR(P594*VLOOKUP(F594,'Référentiels'!$A$2:$C$6,3,FALSE),0))</f>
        <v/>
      </c>
      <c r="S594" s="7">
        <f>IF(A594="","",Q594-R594)</f>
        <v/>
      </c>
      <c r="T594" s="7">
        <f>IF(A594="","",MAX(L594-M594,M594-L594)*K594)</f>
        <v/>
      </c>
      <c r="U594" s="8">
        <f>IF(A594="","",IFERROR(S594/T594,0))</f>
        <v/>
      </c>
      <c r="V594" s="9">
        <f>IF(A594="","",IF(S594&gt;0,"Gagnant",IF(S594&lt;0,"Perdant","Égalité")))</f>
        <v/>
      </c>
      <c r="W594" s="2" t="n"/>
      <c r="X594" s="4" t="n"/>
    </row>
    <row r="595">
      <c r="A595" s="2" t="n"/>
      <c r="B595" s="3" t="n"/>
      <c r="C595" s="3" t="n"/>
      <c r="D595" s="4" t="n"/>
      <c r="E595" s="4" t="n"/>
      <c r="F595" s="4" t="n"/>
      <c r="G595" s="4" t="n"/>
      <c r="H595" s="2" t="n"/>
      <c r="I595" s="4" t="n"/>
      <c r="J595" s="2" t="n"/>
      <c r="K595" s="5" t="n"/>
      <c r="L595" s="6" t="n"/>
      <c r="M595" s="6" t="n"/>
      <c r="N595" s="6" t="n"/>
      <c r="O595" s="6" t="n"/>
      <c r="P595" s="10">
        <f>IF(A595="","",K595*L595)</f>
        <v/>
      </c>
      <c r="Q595" s="10">
        <f>IF(A595="","",IF(H595="Achat",(O595-L595)*K595,IF(H595="Vente",(L595-O595)*K595,0)))</f>
        <v/>
      </c>
      <c r="R595" s="10">
        <f>IF(A595="","",IFERROR(P595*VLOOKUP(F595,'Référentiels'!$A$2:$C$6,3,FALSE),0))</f>
        <v/>
      </c>
      <c r="S595" s="10">
        <f>IF(A595="","",Q595-R595)</f>
        <v/>
      </c>
      <c r="T595" s="10">
        <f>IF(A595="","",MAX(L595-M595,M595-L595)*K595)</f>
        <v/>
      </c>
      <c r="U595" s="11">
        <f>IF(A595="","",IFERROR(S595/T595,0))</f>
        <v/>
      </c>
      <c r="V595" s="12">
        <f>IF(A595="","",IF(S595&gt;0,"Gagnant",IF(S595&lt;0,"Perdant","Égalité")))</f>
        <v/>
      </c>
      <c r="W595" s="2" t="n"/>
      <c r="X595" s="4" t="n"/>
    </row>
    <row r="596">
      <c r="A596" s="2" t="n"/>
      <c r="B596" s="3" t="n"/>
      <c r="C596" s="3" t="n"/>
      <c r="D596" s="4" t="n"/>
      <c r="E596" s="4" t="n"/>
      <c r="F596" s="4" t="n"/>
      <c r="G596" s="4" t="n"/>
      <c r="H596" s="2" t="n"/>
      <c r="I596" s="4" t="n"/>
      <c r="J596" s="2" t="n"/>
      <c r="K596" s="5" t="n"/>
      <c r="L596" s="6" t="n"/>
      <c r="M596" s="6" t="n"/>
      <c r="N596" s="6" t="n"/>
      <c r="O596" s="6" t="n"/>
      <c r="P596" s="7">
        <f>IF(A596="","",K596*L596)</f>
        <v/>
      </c>
      <c r="Q596" s="7">
        <f>IF(A596="","",IF(H596="Achat",(O596-L596)*K596,IF(H596="Vente",(L596-O596)*K596,0)))</f>
        <v/>
      </c>
      <c r="R596" s="7">
        <f>IF(A596="","",IFERROR(P596*VLOOKUP(F596,'Référentiels'!$A$2:$C$6,3,FALSE),0))</f>
        <v/>
      </c>
      <c r="S596" s="7">
        <f>IF(A596="","",Q596-R596)</f>
        <v/>
      </c>
      <c r="T596" s="7">
        <f>IF(A596="","",MAX(L596-M596,M596-L596)*K596)</f>
        <v/>
      </c>
      <c r="U596" s="8">
        <f>IF(A596="","",IFERROR(S596/T596,0))</f>
        <v/>
      </c>
      <c r="V596" s="9">
        <f>IF(A596="","",IF(S596&gt;0,"Gagnant",IF(S596&lt;0,"Perdant","Égalité")))</f>
        <v/>
      </c>
      <c r="W596" s="2" t="n"/>
      <c r="X596" s="4" t="n"/>
    </row>
    <row r="597">
      <c r="A597" s="2" t="n"/>
      <c r="B597" s="3" t="n"/>
      <c r="C597" s="3" t="n"/>
      <c r="D597" s="4" t="n"/>
      <c r="E597" s="4" t="n"/>
      <c r="F597" s="4" t="n"/>
      <c r="G597" s="4" t="n"/>
      <c r="H597" s="2" t="n"/>
      <c r="I597" s="4" t="n"/>
      <c r="J597" s="2" t="n"/>
      <c r="K597" s="5" t="n"/>
      <c r="L597" s="6" t="n"/>
      <c r="M597" s="6" t="n"/>
      <c r="N597" s="6" t="n"/>
      <c r="O597" s="6" t="n"/>
      <c r="P597" s="10">
        <f>IF(A597="","",K597*L597)</f>
        <v/>
      </c>
      <c r="Q597" s="10">
        <f>IF(A597="","",IF(H597="Achat",(O597-L597)*K597,IF(H597="Vente",(L597-O597)*K597,0)))</f>
        <v/>
      </c>
      <c r="R597" s="10">
        <f>IF(A597="","",IFERROR(P597*VLOOKUP(F597,'Référentiels'!$A$2:$C$6,3,FALSE),0))</f>
        <v/>
      </c>
      <c r="S597" s="10">
        <f>IF(A597="","",Q597-R597)</f>
        <v/>
      </c>
      <c r="T597" s="10">
        <f>IF(A597="","",MAX(L597-M597,M597-L597)*K597)</f>
        <v/>
      </c>
      <c r="U597" s="11">
        <f>IF(A597="","",IFERROR(S597/T597,0))</f>
        <v/>
      </c>
      <c r="V597" s="12">
        <f>IF(A597="","",IF(S597&gt;0,"Gagnant",IF(S597&lt;0,"Perdant","Égalité")))</f>
        <v/>
      </c>
      <c r="W597" s="2" t="n"/>
      <c r="X597" s="4" t="n"/>
    </row>
    <row r="598">
      <c r="A598" s="2" t="n"/>
      <c r="B598" s="3" t="n"/>
      <c r="C598" s="3" t="n"/>
      <c r="D598" s="4" t="n"/>
      <c r="E598" s="4" t="n"/>
      <c r="F598" s="4" t="n"/>
      <c r="G598" s="4" t="n"/>
      <c r="H598" s="2" t="n"/>
      <c r="I598" s="4" t="n"/>
      <c r="J598" s="2" t="n"/>
      <c r="K598" s="5" t="n"/>
      <c r="L598" s="6" t="n"/>
      <c r="M598" s="6" t="n"/>
      <c r="N598" s="6" t="n"/>
      <c r="O598" s="6" t="n"/>
      <c r="P598" s="7">
        <f>IF(A598="","",K598*L598)</f>
        <v/>
      </c>
      <c r="Q598" s="7">
        <f>IF(A598="","",IF(H598="Achat",(O598-L598)*K598,IF(H598="Vente",(L598-O598)*K598,0)))</f>
        <v/>
      </c>
      <c r="R598" s="7">
        <f>IF(A598="","",IFERROR(P598*VLOOKUP(F598,'Référentiels'!$A$2:$C$6,3,FALSE),0))</f>
        <v/>
      </c>
      <c r="S598" s="7">
        <f>IF(A598="","",Q598-R598)</f>
        <v/>
      </c>
      <c r="T598" s="7">
        <f>IF(A598="","",MAX(L598-M598,M598-L598)*K598)</f>
        <v/>
      </c>
      <c r="U598" s="8">
        <f>IF(A598="","",IFERROR(S598/T598,0))</f>
        <v/>
      </c>
      <c r="V598" s="9">
        <f>IF(A598="","",IF(S598&gt;0,"Gagnant",IF(S598&lt;0,"Perdant","Égalité")))</f>
        <v/>
      </c>
      <c r="W598" s="2" t="n"/>
      <c r="X598" s="4" t="n"/>
    </row>
    <row r="599">
      <c r="A599" s="2" t="n"/>
      <c r="B599" s="3" t="n"/>
      <c r="C599" s="3" t="n"/>
      <c r="D599" s="4" t="n"/>
      <c r="E599" s="4" t="n"/>
      <c r="F599" s="4" t="n"/>
      <c r="G599" s="4" t="n"/>
      <c r="H599" s="2" t="n"/>
      <c r="I599" s="4" t="n"/>
      <c r="J599" s="2" t="n"/>
      <c r="K599" s="5" t="n"/>
      <c r="L599" s="6" t="n"/>
      <c r="M599" s="6" t="n"/>
      <c r="N599" s="6" t="n"/>
      <c r="O599" s="6" t="n"/>
      <c r="P599" s="10">
        <f>IF(A599="","",K599*L599)</f>
        <v/>
      </c>
      <c r="Q599" s="10">
        <f>IF(A599="","",IF(H599="Achat",(O599-L599)*K599,IF(H599="Vente",(L599-O599)*K599,0)))</f>
        <v/>
      </c>
      <c r="R599" s="10">
        <f>IF(A599="","",IFERROR(P599*VLOOKUP(F599,'Référentiels'!$A$2:$C$6,3,FALSE),0))</f>
        <v/>
      </c>
      <c r="S599" s="10">
        <f>IF(A599="","",Q599-R599)</f>
        <v/>
      </c>
      <c r="T599" s="10">
        <f>IF(A599="","",MAX(L599-M599,M599-L599)*K599)</f>
        <v/>
      </c>
      <c r="U599" s="11">
        <f>IF(A599="","",IFERROR(S599/T599,0))</f>
        <v/>
      </c>
      <c r="V599" s="12">
        <f>IF(A599="","",IF(S599&gt;0,"Gagnant",IF(S599&lt;0,"Perdant","Égalité")))</f>
        <v/>
      </c>
      <c r="W599" s="2" t="n"/>
      <c r="X599" s="4" t="n"/>
    </row>
    <row r="600">
      <c r="A600" s="2" t="n"/>
      <c r="B600" s="3" t="n"/>
      <c r="C600" s="3" t="n"/>
      <c r="D600" s="4" t="n"/>
      <c r="E600" s="4" t="n"/>
      <c r="F600" s="4" t="n"/>
      <c r="G600" s="4" t="n"/>
      <c r="H600" s="2" t="n"/>
      <c r="I600" s="4" t="n"/>
      <c r="J600" s="2" t="n"/>
      <c r="K600" s="5" t="n"/>
      <c r="L600" s="6" t="n"/>
      <c r="M600" s="6" t="n"/>
      <c r="N600" s="6" t="n"/>
      <c r="O600" s="6" t="n"/>
      <c r="P600" s="7">
        <f>IF(A600="","",K600*L600)</f>
        <v/>
      </c>
      <c r="Q600" s="7">
        <f>IF(A600="","",IF(H600="Achat",(O600-L600)*K600,IF(H600="Vente",(L600-O600)*K600,0)))</f>
        <v/>
      </c>
      <c r="R600" s="7">
        <f>IF(A600="","",IFERROR(P600*VLOOKUP(F600,'Référentiels'!$A$2:$C$6,3,FALSE),0))</f>
        <v/>
      </c>
      <c r="S600" s="7">
        <f>IF(A600="","",Q600-R600)</f>
        <v/>
      </c>
      <c r="T600" s="7">
        <f>IF(A600="","",MAX(L600-M600,M600-L600)*K600)</f>
        <v/>
      </c>
      <c r="U600" s="8">
        <f>IF(A600="","",IFERROR(S600/T600,0))</f>
        <v/>
      </c>
      <c r="V600" s="9">
        <f>IF(A600="","",IF(S600&gt;0,"Gagnant",IF(S600&lt;0,"Perdant","Égalité")))</f>
        <v/>
      </c>
      <c r="W600" s="2" t="n"/>
      <c r="X600" s="4" t="n"/>
    </row>
    <row r="601">
      <c r="A601" s="2" t="n"/>
      <c r="B601" s="3" t="n"/>
      <c r="C601" s="3" t="n"/>
      <c r="D601" s="4" t="n"/>
      <c r="E601" s="4" t="n"/>
      <c r="F601" s="4" t="n"/>
      <c r="G601" s="4" t="n"/>
      <c r="H601" s="2" t="n"/>
      <c r="I601" s="4" t="n"/>
      <c r="J601" s="2" t="n"/>
      <c r="K601" s="5" t="n"/>
      <c r="L601" s="6" t="n"/>
      <c r="M601" s="6" t="n"/>
      <c r="N601" s="6" t="n"/>
      <c r="O601" s="6" t="n"/>
      <c r="P601" s="10">
        <f>IF(A601="","",K601*L601)</f>
        <v/>
      </c>
      <c r="Q601" s="10">
        <f>IF(A601="","",IF(H601="Achat",(O601-L601)*K601,IF(H601="Vente",(L601-O601)*K601,0)))</f>
        <v/>
      </c>
      <c r="R601" s="10">
        <f>IF(A601="","",IFERROR(P601*VLOOKUP(F601,'Référentiels'!$A$2:$C$6,3,FALSE),0))</f>
        <v/>
      </c>
      <c r="S601" s="10">
        <f>IF(A601="","",Q601-R601)</f>
        <v/>
      </c>
      <c r="T601" s="10">
        <f>IF(A601="","",MAX(L601-M601,M601-L601)*K601)</f>
        <v/>
      </c>
      <c r="U601" s="11">
        <f>IF(A601="","",IFERROR(S601/T601,0))</f>
        <v/>
      </c>
      <c r="V601" s="12">
        <f>IF(A601="","",IF(S601&gt;0,"Gagnant",IF(S601&lt;0,"Perdant","Égalité")))</f>
        <v/>
      </c>
      <c r="W601" s="2" t="n"/>
      <c r="X601" s="4" t="n"/>
    </row>
    <row r="602">
      <c r="A602" s="2" t="n"/>
      <c r="B602" s="3" t="n"/>
      <c r="C602" s="3" t="n"/>
      <c r="D602" s="4" t="n"/>
      <c r="E602" s="4" t="n"/>
      <c r="F602" s="4" t="n"/>
      <c r="G602" s="4" t="n"/>
      <c r="H602" s="2" t="n"/>
      <c r="I602" s="4" t="n"/>
      <c r="J602" s="2" t="n"/>
      <c r="K602" s="5" t="n"/>
      <c r="L602" s="6" t="n"/>
      <c r="M602" s="6" t="n"/>
      <c r="N602" s="6" t="n"/>
      <c r="O602" s="6" t="n"/>
      <c r="P602" s="7">
        <f>IF(A602="","",K602*L602)</f>
        <v/>
      </c>
      <c r="Q602" s="7">
        <f>IF(A602="","",IF(H602="Achat",(O602-L602)*K602,IF(H602="Vente",(L602-O602)*K602,0)))</f>
        <v/>
      </c>
      <c r="R602" s="7">
        <f>IF(A602="","",IFERROR(P602*VLOOKUP(F602,'Référentiels'!$A$2:$C$6,3,FALSE),0))</f>
        <v/>
      </c>
      <c r="S602" s="7">
        <f>IF(A602="","",Q602-R602)</f>
        <v/>
      </c>
      <c r="T602" s="7">
        <f>IF(A602="","",MAX(L602-M602,M602-L602)*K602)</f>
        <v/>
      </c>
      <c r="U602" s="8">
        <f>IF(A602="","",IFERROR(S602/T602,0))</f>
        <v/>
      </c>
      <c r="V602" s="9">
        <f>IF(A602="","",IF(S602&gt;0,"Gagnant",IF(S602&lt;0,"Perdant","Égalité")))</f>
        <v/>
      </c>
      <c r="W602" s="2" t="n"/>
      <c r="X602" s="4" t="n"/>
    </row>
    <row r="603">
      <c r="A603" s="2" t="n"/>
      <c r="B603" s="3" t="n"/>
      <c r="C603" s="3" t="n"/>
      <c r="D603" s="4" t="n"/>
      <c r="E603" s="4" t="n"/>
      <c r="F603" s="4" t="n"/>
      <c r="G603" s="4" t="n"/>
      <c r="H603" s="2" t="n"/>
      <c r="I603" s="4" t="n"/>
      <c r="J603" s="2" t="n"/>
      <c r="K603" s="5" t="n"/>
      <c r="L603" s="6" t="n"/>
      <c r="M603" s="6" t="n"/>
      <c r="N603" s="6" t="n"/>
      <c r="O603" s="6" t="n"/>
      <c r="P603" s="10">
        <f>IF(A603="","",K603*L603)</f>
        <v/>
      </c>
      <c r="Q603" s="10">
        <f>IF(A603="","",IF(H603="Achat",(O603-L603)*K603,IF(H603="Vente",(L603-O603)*K603,0)))</f>
        <v/>
      </c>
      <c r="R603" s="10">
        <f>IF(A603="","",IFERROR(P603*VLOOKUP(F603,'Référentiels'!$A$2:$C$6,3,FALSE),0))</f>
        <v/>
      </c>
      <c r="S603" s="10">
        <f>IF(A603="","",Q603-R603)</f>
        <v/>
      </c>
      <c r="T603" s="10">
        <f>IF(A603="","",MAX(L603-M603,M603-L603)*K603)</f>
        <v/>
      </c>
      <c r="U603" s="11">
        <f>IF(A603="","",IFERROR(S603/T603,0))</f>
        <v/>
      </c>
      <c r="V603" s="12">
        <f>IF(A603="","",IF(S603&gt;0,"Gagnant",IF(S603&lt;0,"Perdant","Égalité")))</f>
        <v/>
      </c>
      <c r="W603" s="2" t="n"/>
      <c r="X603" s="4" t="n"/>
    </row>
    <row r="604">
      <c r="A604" s="2" t="n"/>
      <c r="B604" s="3" t="n"/>
      <c r="C604" s="3" t="n"/>
      <c r="D604" s="4" t="n"/>
      <c r="E604" s="4" t="n"/>
      <c r="F604" s="4" t="n"/>
      <c r="G604" s="4" t="n"/>
      <c r="H604" s="2" t="n"/>
      <c r="I604" s="4" t="n"/>
      <c r="J604" s="2" t="n"/>
      <c r="K604" s="5" t="n"/>
      <c r="L604" s="6" t="n"/>
      <c r="M604" s="6" t="n"/>
      <c r="N604" s="6" t="n"/>
      <c r="O604" s="6" t="n"/>
      <c r="P604" s="7">
        <f>IF(A604="","",K604*L604)</f>
        <v/>
      </c>
      <c r="Q604" s="7">
        <f>IF(A604="","",IF(H604="Achat",(O604-L604)*K604,IF(H604="Vente",(L604-O604)*K604,0)))</f>
        <v/>
      </c>
      <c r="R604" s="7">
        <f>IF(A604="","",IFERROR(P604*VLOOKUP(F604,'Référentiels'!$A$2:$C$6,3,FALSE),0))</f>
        <v/>
      </c>
      <c r="S604" s="7">
        <f>IF(A604="","",Q604-R604)</f>
        <v/>
      </c>
      <c r="T604" s="7">
        <f>IF(A604="","",MAX(L604-M604,M604-L604)*K604)</f>
        <v/>
      </c>
      <c r="U604" s="8">
        <f>IF(A604="","",IFERROR(S604/T604,0))</f>
        <v/>
      </c>
      <c r="V604" s="9">
        <f>IF(A604="","",IF(S604&gt;0,"Gagnant",IF(S604&lt;0,"Perdant","Égalité")))</f>
        <v/>
      </c>
      <c r="W604" s="2" t="n"/>
      <c r="X604" s="4" t="n"/>
    </row>
    <row r="605">
      <c r="A605" s="2" t="n"/>
      <c r="B605" s="3" t="n"/>
      <c r="C605" s="3" t="n"/>
      <c r="D605" s="4" t="n"/>
      <c r="E605" s="4" t="n"/>
      <c r="F605" s="4" t="n"/>
      <c r="G605" s="4" t="n"/>
      <c r="H605" s="2" t="n"/>
      <c r="I605" s="4" t="n"/>
      <c r="J605" s="2" t="n"/>
      <c r="K605" s="5" t="n"/>
      <c r="L605" s="6" t="n"/>
      <c r="M605" s="6" t="n"/>
      <c r="N605" s="6" t="n"/>
      <c r="O605" s="6" t="n"/>
      <c r="P605" s="10">
        <f>IF(A605="","",K605*L605)</f>
        <v/>
      </c>
      <c r="Q605" s="10">
        <f>IF(A605="","",IF(H605="Achat",(O605-L605)*K605,IF(H605="Vente",(L605-O605)*K605,0)))</f>
        <v/>
      </c>
      <c r="R605" s="10">
        <f>IF(A605="","",IFERROR(P605*VLOOKUP(F605,'Référentiels'!$A$2:$C$6,3,FALSE),0))</f>
        <v/>
      </c>
      <c r="S605" s="10">
        <f>IF(A605="","",Q605-R605)</f>
        <v/>
      </c>
      <c r="T605" s="10">
        <f>IF(A605="","",MAX(L605-M605,M605-L605)*K605)</f>
        <v/>
      </c>
      <c r="U605" s="11">
        <f>IF(A605="","",IFERROR(S605/T605,0))</f>
        <v/>
      </c>
      <c r="V605" s="12">
        <f>IF(A605="","",IF(S605&gt;0,"Gagnant",IF(S605&lt;0,"Perdant","Égalité")))</f>
        <v/>
      </c>
      <c r="W605" s="2" t="n"/>
      <c r="X605" s="4" t="n"/>
    </row>
    <row r="606">
      <c r="A606" s="2" t="n"/>
      <c r="B606" s="3" t="n"/>
      <c r="C606" s="3" t="n"/>
      <c r="D606" s="4" t="n"/>
      <c r="E606" s="4" t="n"/>
      <c r="F606" s="4" t="n"/>
      <c r="G606" s="4" t="n"/>
      <c r="H606" s="2" t="n"/>
      <c r="I606" s="4" t="n"/>
      <c r="J606" s="2" t="n"/>
      <c r="K606" s="5" t="n"/>
      <c r="L606" s="6" t="n"/>
      <c r="M606" s="6" t="n"/>
      <c r="N606" s="6" t="n"/>
      <c r="O606" s="6" t="n"/>
      <c r="P606" s="7">
        <f>IF(A606="","",K606*L606)</f>
        <v/>
      </c>
      <c r="Q606" s="7">
        <f>IF(A606="","",IF(H606="Achat",(O606-L606)*K606,IF(H606="Vente",(L606-O606)*K606,0)))</f>
        <v/>
      </c>
      <c r="R606" s="7">
        <f>IF(A606="","",IFERROR(P606*VLOOKUP(F606,'Référentiels'!$A$2:$C$6,3,FALSE),0))</f>
        <v/>
      </c>
      <c r="S606" s="7">
        <f>IF(A606="","",Q606-R606)</f>
        <v/>
      </c>
      <c r="T606" s="7">
        <f>IF(A606="","",MAX(L606-M606,M606-L606)*K606)</f>
        <v/>
      </c>
      <c r="U606" s="8">
        <f>IF(A606="","",IFERROR(S606/T606,0))</f>
        <v/>
      </c>
      <c r="V606" s="9">
        <f>IF(A606="","",IF(S606&gt;0,"Gagnant",IF(S606&lt;0,"Perdant","Égalité")))</f>
        <v/>
      </c>
      <c r="W606" s="2" t="n"/>
      <c r="X606" s="4" t="n"/>
    </row>
    <row r="607">
      <c r="A607" s="2" t="n"/>
      <c r="B607" s="3" t="n"/>
      <c r="C607" s="3" t="n"/>
      <c r="D607" s="4" t="n"/>
      <c r="E607" s="4" t="n"/>
      <c r="F607" s="4" t="n"/>
      <c r="G607" s="4" t="n"/>
      <c r="H607" s="2" t="n"/>
      <c r="I607" s="4" t="n"/>
      <c r="J607" s="2" t="n"/>
      <c r="K607" s="5" t="n"/>
      <c r="L607" s="6" t="n"/>
      <c r="M607" s="6" t="n"/>
      <c r="N607" s="6" t="n"/>
      <c r="O607" s="6" t="n"/>
      <c r="P607" s="10">
        <f>IF(A607="","",K607*L607)</f>
        <v/>
      </c>
      <c r="Q607" s="10">
        <f>IF(A607="","",IF(H607="Achat",(O607-L607)*K607,IF(H607="Vente",(L607-O607)*K607,0)))</f>
        <v/>
      </c>
      <c r="R607" s="10">
        <f>IF(A607="","",IFERROR(P607*VLOOKUP(F607,'Référentiels'!$A$2:$C$6,3,FALSE),0))</f>
        <v/>
      </c>
      <c r="S607" s="10">
        <f>IF(A607="","",Q607-R607)</f>
        <v/>
      </c>
      <c r="T607" s="10">
        <f>IF(A607="","",MAX(L607-M607,M607-L607)*K607)</f>
        <v/>
      </c>
      <c r="U607" s="11">
        <f>IF(A607="","",IFERROR(S607/T607,0))</f>
        <v/>
      </c>
      <c r="V607" s="12">
        <f>IF(A607="","",IF(S607&gt;0,"Gagnant",IF(S607&lt;0,"Perdant","Égalité")))</f>
        <v/>
      </c>
      <c r="W607" s="2" t="n"/>
      <c r="X607" s="4" t="n"/>
    </row>
    <row r="608">
      <c r="A608" s="2" t="n"/>
      <c r="B608" s="3" t="n"/>
      <c r="C608" s="3" t="n"/>
      <c r="D608" s="4" t="n"/>
      <c r="E608" s="4" t="n"/>
      <c r="F608" s="4" t="n"/>
      <c r="G608" s="4" t="n"/>
      <c r="H608" s="2" t="n"/>
      <c r="I608" s="4" t="n"/>
      <c r="J608" s="2" t="n"/>
      <c r="K608" s="5" t="n"/>
      <c r="L608" s="6" t="n"/>
      <c r="M608" s="6" t="n"/>
      <c r="N608" s="6" t="n"/>
      <c r="O608" s="6" t="n"/>
      <c r="P608" s="7">
        <f>IF(A608="","",K608*L608)</f>
        <v/>
      </c>
      <c r="Q608" s="7">
        <f>IF(A608="","",IF(H608="Achat",(O608-L608)*K608,IF(H608="Vente",(L608-O608)*K608,0)))</f>
        <v/>
      </c>
      <c r="R608" s="7">
        <f>IF(A608="","",IFERROR(P608*VLOOKUP(F608,'Référentiels'!$A$2:$C$6,3,FALSE),0))</f>
        <v/>
      </c>
      <c r="S608" s="7">
        <f>IF(A608="","",Q608-R608)</f>
        <v/>
      </c>
      <c r="T608" s="7">
        <f>IF(A608="","",MAX(L608-M608,M608-L608)*K608)</f>
        <v/>
      </c>
      <c r="U608" s="8">
        <f>IF(A608="","",IFERROR(S608/T608,0))</f>
        <v/>
      </c>
      <c r="V608" s="9">
        <f>IF(A608="","",IF(S608&gt;0,"Gagnant",IF(S608&lt;0,"Perdant","Égalité")))</f>
        <v/>
      </c>
      <c r="W608" s="2" t="n"/>
      <c r="X608" s="4" t="n"/>
    </row>
    <row r="609">
      <c r="A609" s="2" t="n"/>
      <c r="B609" s="3" t="n"/>
      <c r="C609" s="3" t="n"/>
      <c r="D609" s="4" t="n"/>
      <c r="E609" s="4" t="n"/>
      <c r="F609" s="4" t="n"/>
      <c r="G609" s="4" t="n"/>
      <c r="H609" s="2" t="n"/>
      <c r="I609" s="4" t="n"/>
      <c r="J609" s="2" t="n"/>
      <c r="K609" s="5" t="n"/>
      <c r="L609" s="6" t="n"/>
      <c r="M609" s="6" t="n"/>
      <c r="N609" s="6" t="n"/>
      <c r="O609" s="6" t="n"/>
      <c r="P609" s="10">
        <f>IF(A609="","",K609*L609)</f>
        <v/>
      </c>
      <c r="Q609" s="10">
        <f>IF(A609="","",IF(H609="Achat",(O609-L609)*K609,IF(H609="Vente",(L609-O609)*K609,0)))</f>
        <v/>
      </c>
      <c r="R609" s="10">
        <f>IF(A609="","",IFERROR(P609*VLOOKUP(F609,'Référentiels'!$A$2:$C$6,3,FALSE),0))</f>
        <v/>
      </c>
      <c r="S609" s="10">
        <f>IF(A609="","",Q609-R609)</f>
        <v/>
      </c>
      <c r="T609" s="10">
        <f>IF(A609="","",MAX(L609-M609,M609-L609)*K609)</f>
        <v/>
      </c>
      <c r="U609" s="11">
        <f>IF(A609="","",IFERROR(S609/T609,0))</f>
        <v/>
      </c>
      <c r="V609" s="12">
        <f>IF(A609="","",IF(S609&gt;0,"Gagnant",IF(S609&lt;0,"Perdant","Égalité")))</f>
        <v/>
      </c>
      <c r="W609" s="2" t="n"/>
      <c r="X609" s="4" t="n"/>
    </row>
    <row r="610">
      <c r="A610" s="2" t="n"/>
      <c r="B610" s="3" t="n"/>
      <c r="C610" s="3" t="n"/>
      <c r="D610" s="4" t="n"/>
      <c r="E610" s="4" t="n"/>
      <c r="F610" s="4" t="n"/>
      <c r="G610" s="4" t="n"/>
      <c r="H610" s="2" t="n"/>
      <c r="I610" s="4" t="n"/>
      <c r="J610" s="2" t="n"/>
      <c r="K610" s="5" t="n"/>
      <c r="L610" s="6" t="n"/>
      <c r="M610" s="6" t="n"/>
      <c r="N610" s="6" t="n"/>
      <c r="O610" s="6" t="n"/>
      <c r="P610" s="7">
        <f>IF(A610="","",K610*L610)</f>
        <v/>
      </c>
      <c r="Q610" s="7">
        <f>IF(A610="","",IF(H610="Achat",(O610-L610)*K610,IF(H610="Vente",(L610-O610)*K610,0)))</f>
        <v/>
      </c>
      <c r="R610" s="7">
        <f>IF(A610="","",IFERROR(P610*VLOOKUP(F610,'Référentiels'!$A$2:$C$6,3,FALSE),0))</f>
        <v/>
      </c>
      <c r="S610" s="7">
        <f>IF(A610="","",Q610-R610)</f>
        <v/>
      </c>
      <c r="T610" s="7">
        <f>IF(A610="","",MAX(L610-M610,M610-L610)*K610)</f>
        <v/>
      </c>
      <c r="U610" s="8">
        <f>IF(A610="","",IFERROR(S610/T610,0))</f>
        <v/>
      </c>
      <c r="V610" s="9">
        <f>IF(A610="","",IF(S610&gt;0,"Gagnant",IF(S610&lt;0,"Perdant","Égalité")))</f>
        <v/>
      </c>
      <c r="W610" s="2" t="n"/>
      <c r="X610" s="4" t="n"/>
    </row>
    <row r="611">
      <c r="A611" s="2" t="n"/>
      <c r="B611" s="3" t="n"/>
      <c r="C611" s="3" t="n"/>
      <c r="D611" s="4" t="n"/>
      <c r="E611" s="4" t="n"/>
      <c r="F611" s="4" t="n"/>
      <c r="G611" s="4" t="n"/>
      <c r="H611" s="2" t="n"/>
      <c r="I611" s="4" t="n"/>
      <c r="J611" s="2" t="n"/>
      <c r="K611" s="5" t="n"/>
      <c r="L611" s="6" t="n"/>
      <c r="M611" s="6" t="n"/>
      <c r="N611" s="6" t="n"/>
      <c r="O611" s="6" t="n"/>
      <c r="P611" s="10">
        <f>IF(A611="","",K611*L611)</f>
        <v/>
      </c>
      <c r="Q611" s="10">
        <f>IF(A611="","",IF(H611="Achat",(O611-L611)*K611,IF(H611="Vente",(L611-O611)*K611,0)))</f>
        <v/>
      </c>
      <c r="R611" s="10">
        <f>IF(A611="","",IFERROR(P611*VLOOKUP(F611,'Référentiels'!$A$2:$C$6,3,FALSE),0))</f>
        <v/>
      </c>
      <c r="S611" s="10">
        <f>IF(A611="","",Q611-R611)</f>
        <v/>
      </c>
      <c r="T611" s="10">
        <f>IF(A611="","",MAX(L611-M611,M611-L611)*K611)</f>
        <v/>
      </c>
      <c r="U611" s="11">
        <f>IF(A611="","",IFERROR(S611/T611,0))</f>
        <v/>
      </c>
      <c r="V611" s="12">
        <f>IF(A611="","",IF(S611&gt;0,"Gagnant",IF(S611&lt;0,"Perdant","Égalité")))</f>
        <v/>
      </c>
      <c r="W611" s="2" t="n"/>
      <c r="X611" s="4" t="n"/>
    </row>
    <row r="612">
      <c r="A612" s="2" t="n"/>
      <c r="B612" s="3" t="n"/>
      <c r="C612" s="3" t="n"/>
      <c r="D612" s="4" t="n"/>
      <c r="E612" s="4" t="n"/>
      <c r="F612" s="4" t="n"/>
      <c r="G612" s="4" t="n"/>
      <c r="H612" s="2" t="n"/>
      <c r="I612" s="4" t="n"/>
      <c r="J612" s="2" t="n"/>
      <c r="K612" s="5" t="n"/>
      <c r="L612" s="6" t="n"/>
      <c r="M612" s="6" t="n"/>
      <c r="N612" s="6" t="n"/>
      <c r="O612" s="6" t="n"/>
      <c r="P612" s="7">
        <f>IF(A612="","",K612*L612)</f>
        <v/>
      </c>
      <c r="Q612" s="7">
        <f>IF(A612="","",IF(H612="Achat",(O612-L612)*K612,IF(H612="Vente",(L612-O612)*K612,0)))</f>
        <v/>
      </c>
      <c r="R612" s="7">
        <f>IF(A612="","",IFERROR(P612*VLOOKUP(F612,'Référentiels'!$A$2:$C$6,3,FALSE),0))</f>
        <v/>
      </c>
      <c r="S612" s="7">
        <f>IF(A612="","",Q612-R612)</f>
        <v/>
      </c>
      <c r="T612" s="7">
        <f>IF(A612="","",MAX(L612-M612,M612-L612)*K612)</f>
        <v/>
      </c>
      <c r="U612" s="8">
        <f>IF(A612="","",IFERROR(S612/T612,0))</f>
        <v/>
      </c>
      <c r="V612" s="9">
        <f>IF(A612="","",IF(S612&gt;0,"Gagnant",IF(S612&lt;0,"Perdant","Égalité")))</f>
        <v/>
      </c>
      <c r="W612" s="2" t="n"/>
      <c r="X612" s="4" t="n"/>
    </row>
    <row r="613">
      <c r="A613" s="2" t="n"/>
      <c r="B613" s="3" t="n"/>
      <c r="C613" s="3" t="n"/>
      <c r="D613" s="4" t="n"/>
      <c r="E613" s="4" t="n"/>
      <c r="F613" s="4" t="n"/>
      <c r="G613" s="4" t="n"/>
      <c r="H613" s="2" t="n"/>
      <c r="I613" s="4" t="n"/>
      <c r="J613" s="2" t="n"/>
      <c r="K613" s="5" t="n"/>
      <c r="L613" s="6" t="n"/>
      <c r="M613" s="6" t="n"/>
      <c r="N613" s="6" t="n"/>
      <c r="O613" s="6" t="n"/>
      <c r="P613" s="10">
        <f>IF(A613="","",K613*L613)</f>
        <v/>
      </c>
      <c r="Q613" s="10">
        <f>IF(A613="","",IF(H613="Achat",(O613-L613)*K613,IF(H613="Vente",(L613-O613)*K613,0)))</f>
        <v/>
      </c>
      <c r="R613" s="10">
        <f>IF(A613="","",IFERROR(P613*VLOOKUP(F613,'Référentiels'!$A$2:$C$6,3,FALSE),0))</f>
        <v/>
      </c>
      <c r="S613" s="10">
        <f>IF(A613="","",Q613-R613)</f>
        <v/>
      </c>
      <c r="T613" s="10">
        <f>IF(A613="","",MAX(L613-M613,M613-L613)*K613)</f>
        <v/>
      </c>
      <c r="U613" s="11">
        <f>IF(A613="","",IFERROR(S613/T613,0))</f>
        <v/>
      </c>
      <c r="V613" s="12">
        <f>IF(A613="","",IF(S613&gt;0,"Gagnant",IF(S613&lt;0,"Perdant","Égalité")))</f>
        <v/>
      </c>
      <c r="W613" s="2" t="n"/>
      <c r="X613" s="4" t="n"/>
    </row>
    <row r="614">
      <c r="A614" s="2" t="n"/>
      <c r="B614" s="3" t="n"/>
      <c r="C614" s="3" t="n"/>
      <c r="D614" s="4" t="n"/>
      <c r="E614" s="4" t="n"/>
      <c r="F614" s="4" t="n"/>
      <c r="G614" s="4" t="n"/>
      <c r="H614" s="2" t="n"/>
      <c r="I614" s="4" t="n"/>
      <c r="J614" s="2" t="n"/>
      <c r="K614" s="5" t="n"/>
      <c r="L614" s="6" t="n"/>
      <c r="M614" s="6" t="n"/>
      <c r="N614" s="6" t="n"/>
      <c r="O614" s="6" t="n"/>
      <c r="P614" s="7">
        <f>IF(A614="","",K614*L614)</f>
        <v/>
      </c>
      <c r="Q614" s="7">
        <f>IF(A614="","",IF(H614="Achat",(O614-L614)*K614,IF(H614="Vente",(L614-O614)*K614,0)))</f>
        <v/>
      </c>
      <c r="R614" s="7">
        <f>IF(A614="","",IFERROR(P614*VLOOKUP(F614,'Référentiels'!$A$2:$C$6,3,FALSE),0))</f>
        <v/>
      </c>
      <c r="S614" s="7">
        <f>IF(A614="","",Q614-R614)</f>
        <v/>
      </c>
      <c r="T614" s="7">
        <f>IF(A614="","",MAX(L614-M614,M614-L614)*K614)</f>
        <v/>
      </c>
      <c r="U614" s="8">
        <f>IF(A614="","",IFERROR(S614/T614,0))</f>
        <v/>
      </c>
      <c r="V614" s="9">
        <f>IF(A614="","",IF(S614&gt;0,"Gagnant",IF(S614&lt;0,"Perdant","Égalité")))</f>
        <v/>
      </c>
      <c r="W614" s="2" t="n"/>
      <c r="X614" s="4" t="n"/>
    </row>
    <row r="615">
      <c r="A615" s="2" t="n"/>
      <c r="B615" s="3" t="n"/>
      <c r="C615" s="3" t="n"/>
      <c r="D615" s="4" t="n"/>
      <c r="E615" s="4" t="n"/>
      <c r="F615" s="4" t="n"/>
      <c r="G615" s="4" t="n"/>
      <c r="H615" s="2" t="n"/>
      <c r="I615" s="4" t="n"/>
      <c r="J615" s="2" t="n"/>
      <c r="K615" s="5" t="n"/>
      <c r="L615" s="6" t="n"/>
      <c r="M615" s="6" t="n"/>
      <c r="N615" s="6" t="n"/>
      <c r="O615" s="6" t="n"/>
      <c r="P615" s="10">
        <f>IF(A615="","",K615*L615)</f>
        <v/>
      </c>
      <c r="Q615" s="10">
        <f>IF(A615="","",IF(H615="Achat",(O615-L615)*K615,IF(H615="Vente",(L615-O615)*K615,0)))</f>
        <v/>
      </c>
      <c r="R615" s="10">
        <f>IF(A615="","",IFERROR(P615*VLOOKUP(F615,'Référentiels'!$A$2:$C$6,3,FALSE),0))</f>
        <v/>
      </c>
      <c r="S615" s="10">
        <f>IF(A615="","",Q615-R615)</f>
        <v/>
      </c>
      <c r="T615" s="10">
        <f>IF(A615="","",MAX(L615-M615,M615-L615)*K615)</f>
        <v/>
      </c>
      <c r="U615" s="11">
        <f>IF(A615="","",IFERROR(S615/T615,0))</f>
        <v/>
      </c>
      <c r="V615" s="12">
        <f>IF(A615="","",IF(S615&gt;0,"Gagnant",IF(S615&lt;0,"Perdant","Égalité")))</f>
        <v/>
      </c>
      <c r="W615" s="2" t="n"/>
      <c r="X615" s="4" t="n"/>
    </row>
    <row r="616">
      <c r="A616" s="2" t="n"/>
      <c r="B616" s="3" t="n"/>
      <c r="C616" s="3" t="n"/>
      <c r="D616" s="4" t="n"/>
      <c r="E616" s="4" t="n"/>
      <c r="F616" s="4" t="n"/>
      <c r="G616" s="4" t="n"/>
      <c r="H616" s="2" t="n"/>
      <c r="I616" s="4" t="n"/>
      <c r="J616" s="2" t="n"/>
      <c r="K616" s="5" t="n"/>
      <c r="L616" s="6" t="n"/>
      <c r="M616" s="6" t="n"/>
      <c r="N616" s="6" t="n"/>
      <c r="O616" s="6" t="n"/>
      <c r="P616" s="7">
        <f>IF(A616="","",K616*L616)</f>
        <v/>
      </c>
      <c r="Q616" s="7">
        <f>IF(A616="","",IF(H616="Achat",(O616-L616)*K616,IF(H616="Vente",(L616-O616)*K616,0)))</f>
        <v/>
      </c>
      <c r="R616" s="7">
        <f>IF(A616="","",IFERROR(P616*VLOOKUP(F616,'Référentiels'!$A$2:$C$6,3,FALSE),0))</f>
        <v/>
      </c>
      <c r="S616" s="7">
        <f>IF(A616="","",Q616-R616)</f>
        <v/>
      </c>
      <c r="T616" s="7">
        <f>IF(A616="","",MAX(L616-M616,M616-L616)*K616)</f>
        <v/>
      </c>
      <c r="U616" s="8">
        <f>IF(A616="","",IFERROR(S616/T616,0))</f>
        <v/>
      </c>
      <c r="V616" s="9">
        <f>IF(A616="","",IF(S616&gt;0,"Gagnant",IF(S616&lt;0,"Perdant","Égalité")))</f>
        <v/>
      </c>
      <c r="W616" s="2" t="n"/>
      <c r="X616" s="4" t="n"/>
    </row>
    <row r="617">
      <c r="A617" s="2" t="n"/>
      <c r="B617" s="3" t="n"/>
      <c r="C617" s="3" t="n"/>
      <c r="D617" s="4" t="n"/>
      <c r="E617" s="4" t="n"/>
      <c r="F617" s="4" t="n"/>
      <c r="G617" s="4" t="n"/>
      <c r="H617" s="2" t="n"/>
      <c r="I617" s="4" t="n"/>
      <c r="J617" s="2" t="n"/>
      <c r="K617" s="5" t="n"/>
      <c r="L617" s="6" t="n"/>
      <c r="M617" s="6" t="n"/>
      <c r="N617" s="6" t="n"/>
      <c r="O617" s="6" t="n"/>
      <c r="P617" s="10">
        <f>IF(A617="","",K617*L617)</f>
        <v/>
      </c>
      <c r="Q617" s="10">
        <f>IF(A617="","",IF(H617="Achat",(O617-L617)*K617,IF(H617="Vente",(L617-O617)*K617,0)))</f>
        <v/>
      </c>
      <c r="R617" s="10">
        <f>IF(A617="","",IFERROR(P617*VLOOKUP(F617,'Référentiels'!$A$2:$C$6,3,FALSE),0))</f>
        <v/>
      </c>
      <c r="S617" s="10">
        <f>IF(A617="","",Q617-R617)</f>
        <v/>
      </c>
      <c r="T617" s="10">
        <f>IF(A617="","",MAX(L617-M617,M617-L617)*K617)</f>
        <v/>
      </c>
      <c r="U617" s="11">
        <f>IF(A617="","",IFERROR(S617/T617,0))</f>
        <v/>
      </c>
      <c r="V617" s="12">
        <f>IF(A617="","",IF(S617&gt;0,"Gagnant",IF(S617&lt;0,"Perdant","Égalité")))</f>
        <v/>
      </c>
      <c r="W617" s="2" t="n"/>
      <c r="X617" s="4" t="n"/>
    </row>
    <row r="618">
      <c r="A618" s="2" t="n"/>
      <c r="B618" s="3" t="n"/>
      <c r="C618" s="3" t="n"/>
      <c r="D618" s="4" t="n"/>
      <c r="E618" s="4" t="n"/>
      <c r="F618" s="4" t="n"/>
      <c r="G618" s="4" t="n"/>
      <c r="H618" s="2" t="n"/>
      <c r="I618" s="4" t="n"/>
      <c r="J618" s="2" t="n"/>
      <c r="K618" s="5" t="n"/>
      <c r="L618" s="6" t="n"/>
      <c r="M618" s="6" t="n"/>
      <c r="N618" s="6" t="n"/>
      <c r="O618" s="6" t="n"/>
      <c r="P618" s="7">
        <f>IF(A618="","",K618*L618)</f>
        <v/>
      </c>
      <c r="Q618" s="7">
        <f>IF(A618="","",IF(H618="Achat",(O618-L618)*K618,IF(H618="Vente",(L618-O618)*K618,0)))</f>
        <v/>
      </c>
      <c r="R618" s="7">
        <f>IF(A618="","",IFERROR(P618*VLOOKUP(F618,'Référentiels'!$A$2:$C$6,3,FALSE),0))</f>
        <v/>
      </c>
      <c r="S618" s="7">
        <f>IF(A618="","",Q618-R618)</f>
        <v/>
      </c>
      <c r="T618" s="7">
        <f>IF(A618="","",MAX(L618-M618,M618-L618)*K618)</f>
        <v/>
      </c>
      <c r="U618" s="8">
        <f>IF(A618="","",IFERROR(S618/T618,0))</f>
        <v/>
      </c>
      <c r="V618" s="9">
        <f>IF(A618="","",IF(S618&gt;0,"Gagnant",IF(S618&lt;0,"Perdant","Égalité")))</f>
        <v/>
      </c>
      <c r="W618" s="2" t="n"/>
      <c r="X618" s="4" t="n"/>
    </row>
    <row r="619">
      <c r="A619" s="2" t="n"/>
      <c r="B619" s="3" t="n"/>
      <c r="C619" s="3" t="n"/>
      <c r="D619" s="4" t="n"/>
      <c r="E619" s="4" t="n"/>
      <c r="F619" s="4" t="n"/>
      <c r="G619" s="4" t="n"/>
      <c r="H619" s="2" t="n"/>
      <c r="I619" s="4" t="n"/>
      <c r="J619" s="2" t="n"/>
      <c r="K619" s="5" t="n"/>
      <c r="L619" s="6" t="n"/>
      <c r="M619" s="6" t="n"/>
      <c r="N619" s="6" t="n"/>
      <c r="O619" s="6" t="n"/>
      <c r="P619" s="10">
        <f>IF(A619="","",K619*L619)</f>
        <v/>
      </c>
      <c r="Q619" s="10">
        <f>IF(A619="","",IF(H619="Achat",(O619-L619)*K619,IF(H619="Vente",(L619-O619)*K619,0)))</f>
        <v/>
      </c>
      <c r="R619" s="10">
        <f>IF(A619="","",IFERROR(P619*VLOOKUP(F619,'Référentiels'!$A$2:$C$6,3,FALSE),0))</f>
        <v/>
      </c>
      <c r="S619" s="10">
        <f>IF(A619="","",Q619-R619)</f>
        <v/>
      </c>
      <c r="T619" s="10">
        <f>IF(A619="","",MAX(L619-M619,M619-L619)*K619)</f>
        <v/>
      </c>
      <c r="U619" s="11">
        <f>IF(A619="","",IFERROR(S619/T619,0))</f>
        <v/>
      </c>
      <c r="V619" s="12">
        <f>IF(A619="","",IF(S619&gt;0,"Gagnant",IF(S619&lt;0,"Perdant","Égalité")))</f>
        <v/>
      </c>
      <c r="W619" s="2" t="n"/>
      <c r="X619" s="4" t="n"/>
    </row>
    <row r="620">
      <c r="A620" s="2" t="n"/>
      <c r="B620" s="3" t="n"/>
      <c r="C620" s="3" t="n"/>
      <c r="D620" s="4" t="n"/>
      <c r="E620" s="4" t="n"/>
      <c r="F620" s="4" t="n"/>
      <c r="G620" s="4" t="n"/>
      <c r="H620" s="2" t="n"/>
      <c r="I620" s="4" t="n"/>
      <c r="J620" s="2" t="n"/>
      <c r="K620" s="5" t="n"/>
      <c r="L620" s="6" t="n"/>
      <c r="M620" s="6" t="n"/>
      <c r="N620" s="6" t="n"/>
      <c r="O620" s="6" t="n"/>
      <c r="P620" s="7">
        <f>IF(A620="","",K620*L620)</f>
        <v/>
      </c>
      <c r="Q620" s="7">
        <f>IF(A620="","",IF(H620="Achat",(O620-L620)*K620,IF(H620="Vente",(L620-O620)*K620,0)))</f>
        <v/>
      </c>
      <c r="R620" s="7">
        <f>IF(A620="","",IFERROR(P620*VLOOKUP(F620,'Référentiels'!$A$2:$C$6,3,FALSE),0))</f>
        <v/>
      </c>
      <c r="S620" s="7">
        <f>IF(A620="","",Q620-R620)</f>
        <v/>
      </c>
      <c r="T620" s="7">
        <f>IF(A620="","",MAX(L620-M620,M620-L620)*K620)</f>
        <v/>
      </c>
      <c r="U620" s="8">
        <f>IF(A620="","",IFERROR(S620/T620,0))</f>
        <v/>
      </c>
      <c r="V620" s="9">
        <f>IF(A620="","",IF(S620&gt;0,"Gagnant",IF(S620&lt;0,"Perdant","Égalité")))</f>
        <v/>
      </c>
      <c r="W620" s="2" t="n"/>
      <c r="X620" s="4" t="n"/>
    </row>
    <row r="621">
      <c r="A621" s="2" t="n"/>
      <c r="B621" s="3" t="n"/>
      <c r="C621" s="3" t="n"/>
      <c r="D621" s="4" t="n"/>
      <c r="E621" s="4" t="n"/>
      <c r="F621" s="4" t="n"/>
      <c r="G621" s="4" t="n"/>
      <c r="H621" s="2" t="n"/>
      <c r="I621" s="4" t="n"/>
      <c r="J621" s="2" t="n"/>
      <c r="K621" s="5" t="n"/>
      <c r="L621" s="6" t="n"/>
      <c r="M621" s="6" t="n"/>
      <c r="N621" s="6" t="n"/>
      <c r="O621" s="6" t="n"/>
      <c r="P621" s="10">
        <f>IF(A621="","",K621*L621)</f>
        <v/>
      </c>
      <c r="Q621" s="10">
        <f>IF(A621="","",IF(H621="Achat",(O621-L621)*K621,IF(H621="Vente",(L621-O621)*K621,0)))</f>
        <v/>
      </c>
      <c r="R621" s="10">
        <f>IF(A621="","",IFERROR(P621*VLOOKUP(F621,'Référentiels'!$A$2:$C$6,3,FALSE),0))</f>
        <v/>
      </c>
      <c r="S621" s="10">
        <f>IF(A621="","",Q621-R621)</f>
        <v/>
      </c>
      <c r="T621" s="10">
        <f>IF(A621="","",MAX(L621-M621,M621-L621)*K621)</f>
        <v/>
      </c>
      <c r="U621" s="11">
        <f>IF(A621="","",IFERROR(S621/T621,0))</f>
        <v/>
      </c>
      <c r="V621" s="12">
        <f>IF(A621="","",IF(S621&gt;0,"Gagnant",IF(S621&lt;0,"Perdant","Égalité")))</f>
        <v/>
      </c>
      <c r="W621" s="2" t="n"/>
      <c r="X621" s="4" t="n"/>
    </row>
    <row r="622">
      <c r="A622" s="2" t="n"/>
      <c r="B622" s="3" t="n"/>
      <c r="C622" s="3" t="n"/>
      <c r="D622" s="4" t="n"/>
      <c r="E622" s="4" t="n"/>
      <c r="F622" s="4" t="n"/>
      <c r="G622" s="4" t="n"/>
      <c r="H622" s="2" t="n"/>
      <c r="I622" s="4" t="n"/>
      <c r="J622" s="2" t="n"/>
      <c r="K622" s="5" t="n"/>
      <c r="L622" s="6" t="n"/>
      <c r="M622" s="6" t="n"/>
      <c r="N622" s="6" t="n"/>
      <c r="O622" s="6" t="n"/>
      <c r="P622" s="7">
        <f>IF(A622="","",K622*L622)</f>
        <v/>
      </c>
      <c r="Q622" s="7">
        <f>IF(A622="","",IF(H622="Achat",(O622-L622)*K622,IF(H622="Vente",(L622-O622)*K622,0)))</f>
        <v/>
      </c>
      <c r="R622" s="7">
        <f>IF(A622="","",IFERROR(P622*VLOOKUP(F622,'Référentiels'!$A$2:$C$6,3,FALSE),0))</f>
        <v/>
      </c>
      <c r="S622" s="7">
        <f>IF(A622="","",Q622-R622)</f>
        <v/>
      </c>
      <c r="T622" s="7">
        <f>IF(A622="","",MAX(L622-M622,M622-L622)*K622)</f>
        <v/>
      </c>
      <c r="U622" s="8">
        <f>IF(A622="","",IFERROR(S622/T622,0))</f>
        <v/>
      </c>
      <c r="V622" s="9">
        <f>IF(A622="","",IF(S622&gt;0,"Gagnant",IF(S622&lt;0,"Perdant","Égalité")))</f>
        <v/>
      </c>
      <c r="W622" s="2" t="n"/>
      <c r="X622" s="4" t="n"/>
    </row>
    <row r="623">
      <c r="A623" s="2" t="n"/>
      <c r="B623" s="3" t="n"/>
      <c r="C623" s="3" t="n"/>
      <c r="D623" s="4" t="n"/>
      <c r="E623" s="4" t="n"/>
      <c r="F623" s="4" t="n"/>
      <c r="G623" s="4" t="n"/>
      <c r="H623" s="2" t="n"/>
      <c r="I623" s="4" t="n"/>
      <c r="J623" s="2" t="n"/>
      <c r="K623" s="5" t="n"/>
      <c r="L623" s="6" t="n"/>
      <c r="M623" s="6" t="n"/>
      <c r="N623" s="6" t="n"/>
      <c r="O623" s="6" t="n"/>
      <c r="P623" s="10">
        <f>IF(A623="","",K623*L623)</f>
        <v/>
      </c>
      <c r="Q623" s="10">
        <f>IF(A623="","",IF(H623="Achat",(O623-L623)*K623,IF(H623="Vente",(L623-O623)*K623,0)))</f>
        <v/>
      </c>
      <c r="R623" s="10">
        <f>IF(A623="","",IFERROR(P623*VLOOKUP(F623,'Référentiels'!$A$2:$C$6,3,FALSE),0))</f>
        <v/>
      </c>
      <c r="S623" s="10">
        <f>IF(A623="","",Q623-R623)</f>
        <v/>
      </c>
      <c r="T623" s="10">
        <f>IF(A623="","",MAX(L623-M623,M623-L623)*K623)</f>
        <v/>
      </c>
      <c r="U623" s="11">
        <f>IF(A623="","",IFERROR(S623/T623,0))</f>
        <v/>
      </c>
      <c r="V623" s="12">
        <f>IF(A623="","",IF(S623&gt;0,"Gagnant",IF(S623&lt;0,"Perdant","Égalité")))</f>
        <v/>
      </c>
      <c r="W623" s="2" t="n"/>
      <c r="X623" s="4" t="n"/>
    </row>
    <row r="624">
      <c r="A624" s="2" t="n"/>
      <c r="B624" s="3" t="n"/>
      <c r="C624" s="3" t="n"/>
      <c r="D624" s="4" t="n"/>
      <c r="E624" s="4" t="n"/>
      <c r="F624" s="4" t="n"/>
      <c r="G624" s="4" t="n"/>
      <c r="H624" s="2" t="n"/>
      <c r="I624" s="4" t="n"/>
      <c r="J624" s="2" t="n"/>
      <c r="K624" s="5" t="n"/>
      <c r="L624" s="6" t="n"/>
      <c r="M624" s="6" t="n"/>
      <c r="N624" s="6" t="n"/>
      <c r="O624" s="6" t="n"/>
      <c r="P624" s="7">
        <f>IF(A624="","",K624*L624)</f>
        <v/>
      </c>
      <c r="Q624" s="7">
        <f>IF(A624="","",IF(H624="Achat",(O624-L624)*K624,IF(H624="Vente",(L624-O624)*K624,0)))</f>
        <v/>
      </c>
      <c r="R624" s="7">
        <f>IF(A624="","",IFERROR(P624*VLOOKUP(F624,'Référentiels'!$A$2:$C$6,3,FALSE),0))</f>
        <v/>
      </c>
      <c r="S624" s="7">
        <f>IF(A624="","",Q624-R624)</f>
        <v/>
      </c>
      <c r="T624" s="7">
        <f>IF(A624="","",MAX(L624-M624,M624-L624)*K624)</f>
        <v/>
      </c>
      <c r="U624" s="8">
        <f>IF(A624="","",IFERROR(S624/T624,0))</f>
        <v/>
      </c>
      <c r="V624" s="9">
        <f>IF(A624="","",IF(S624&gt;0,"Gagnant",IF(S624&lt;0,"Perdant","Égalité")))</f>
        <v/>
      </c>
      <c r="W624" s="2" t="n"/>
      <c r="X624" s="4" t="n"/>
    </row>
    <row r="625">
      <c r="A625" s="2" t="n"/>
      <c r="B625" s="3" t="n"/>
      <c r="C625" s="3" t="n"/>
      <c r="D625" s="4" t="n"/>
      <c r="E625" s="4" t="n"/>
      <c r="F625" s="4" t="n"/>
      <c r="G625" s="4" t="n"/>
      <c r="H625" s="2" t="n"/>
      <c r="I625" s="4" t="n"/>
      <c r="J625" s="2" t="n"/>
      <c r="K625" s="5" t="n"/>
      <c r="L625" s="6" t="n"/>
      <c r="M625" s="6" t="n"/>
      <c r="N625" s="6" t="n"/>
      <c r="O625" s="6" t="n"/>
      <c r="P625" s="10">
        <f>IF(A625="","",K625*L625)</f>
        <v/>
      </c>
      <c r="Q625" s="10">
        <f>IF(A625="","",IF(H625="Achat",(O625-L625)*K625,IF(H625="Vente",(L625-O625)*K625,0)))</f>
        <v/>
      </c>
      <c r="R625" s="10">
        <f>IF(A625="","",IFERROR(P625*VLOOKUP(F625,'Référentiels'!$A$2:$C$6,3,FALSE),0))</f>
        <v/>
      </c>
      <c r="S625" s="10">
        <f>IF(A625="","",Q625-R625)</f>
        <v/>
      </c>
      <c r="T625" s="10">
        <f>IF(A625="","",MAX(L625-M625,M625-L625)*K625)</f>
        <v/>
      </c>
      <c r="U625" s="11">
        <f>IF(A625="","",IFERROR(S625/T625,0))</f>
        <v/>
      </c>
      <c r="V625" s="12">
        <f>IF(A625="","",IF(S625&gt;0,"Gagnant",IF(S625&lt;0,"Perdant","Égalité")))</f>
        <v/>
      </c>
      <c r="W625" s="2" t="n"/>
      <c r="X625" s="4" t="n"/>
    </row>
    <row r="626">
      <c r="A626" s="2" t="n"/>
      <c r="B626" s="3" t="n"/>
      <c r="C626" s="3" t="n"/>
      <c r="D626" s="4" t="n"/>
      <c r="E626" s="4" t="n"/>
      <c r="F626" s="4" t="n"/>
      <c r="G626" s="4" t="n"/>
      <c r="H626" s="2" t="n"/>
      <c r="I626" s="4" t="n"/>
      <c r="J626" s="2" t="n"/>
      <c r="K626" s="5" t="n"/>
      <c r="L626" s="6" t="n"/>
      <c r="M626" s="6" t="n"/>
      <c r="N626" s="6" t="n"/>
      <c r="O626" s="6" t="n"/>
      <c r="P626" s="7">
        <f>IF(A626="","",K626*L626)</f>
        <v/>
      </c>
      <c r="Q626" s="7">
        <f>IF(A626="","",IF(H626="Achat",(O626-L626)*K626,IF(H626="Vente",(L626-O626)*K626,0)))</f>
        <v/>
      </c>
      <c r="R626" s="7">
        <f>IF(A626="","",IFERROR(P626*VLOOKUP(F626,'Référentiels'!$A$2:$C$6,3,FALSE),0))</f>
        <v/>
      </c>
      <c r="S626" s="7">
        <f>IF(A626="","",Q626-R626)</f>
        <v/>
      </c>
      <c r="T626" s="7">
        <f>IF(A626="","",MAX(L626-M626,M626-L626)*K626)</f>
        <v/>
      </c>
      <c r="U626" s="8">
        <f>IF(A626="","",IFERROR(S626/T626,0))</f>
        <v/>
      </c>
      <c r="V626" s="9">
        <f>IF(A626="","",IF(S626&gt;0,"Gagnant",IF(S626&lt;0,"Perdant","Égalité")))</f>
        <v/>
      </c>
      <c r="W626" s="2" t="n"/>
      <c r="X626" s="4" t="n"/>
    </row>
    <row r="627">
      <c r="A627" s="2" t="n"/>
      <c r="B627" s="3" t="n"/>
      <c r="C627" s="3" t="n"/>
      <c r="D627" s="4" t="n"/>
      <c r="E627" s="4" t="n"/>
      <c r="F627" s="4" t="n"/>
      <c r="G627" s="4" t="n"/>
      <c r="H627" s="2" t="n"/>
      <c r="I627" s="4" t="n"/>
      <c r="J627" s="2" t="n"/>
      <c r="K627" s="5" t="n"/>
      <c r="L627" s="6" t="n"/>
      <c r="M627" s="6" t="n"/>
      <c r="N627" s="6" t="n"/>
      <c r="O627" s="6" t="n"/>
      <c r="P627" s="10">
        <f>IF(A627="","",K627*L627)</f>
        <v/>
      </c>
      <c r="Q627" s="10">
        <f>IF(A627="","",IF(H627="Achat",(O627-L627)*K627,IF(H627="Vente",(L627-O627)*K627,0)))</f>
        <v/>
      </c>
      <c r="R627" s="10">
        <f>IF(A627="","",IFERROR(P627*VLOOKUP(F627,'Référentiels'!$A$2:$C$6,3,FALSE),0))</f>
        <v/>
      </c>
      <c r="S627" s="10">
        <f>IF(A627="","",Q627-R627)</f>
        <v/>
      </c>
      <c r="T627" s="10">
        <f>IF(A627="","",MAX(L627-M627,M627-L627)*K627)</f>
        <v/>
      </c>
      <c r="U627" s="11">
        <f>IF(A627="","",IFERROR(S627/T627,0))</f>
        <v/>
      </c>
      <c r="V627" s="12">
        <f>IF(A627="","",IF(S627&gt;0,"Gagnant",IF(S627&lt;0,"Perdant","Égalité")))</f>
        <v/>
      </c>
      <c r="W627" s="2" t="n"/>
      <c r="X627" s="4" t="n"/>
    </row>
    <row r="628">
      <c r="A628" s="2" t="n"/>
      <c r="B628" s="3" t="n"/>
      <c r="C628" s="3" t="n"/>
      <c r="D628" s="4" t="n"/>
      <c r="E628" s="4" t="n"/>
      <c r="F628" s="4" t="n"/>
      <c r="G628" s="4" t="n"/>
      <c r="H628" s="2" t="n"/>
      <c r="I628" s="4" t="n"/>
      <c r="J628" s="2" t="n"/>
      <c r="K628" s="5" t="n"/>
      <c r="L628" s="6" t="n"/>
      <c r="M628" s="6" t="n"/>
      <c r="N628" s="6" t="n"/>
      <c r="O628" s="6" t="n"/>
      <c r="P628" s="7">
        <f>IF(A628="","",K628*L628)</f>
        <v/>
      </c>
      <c r="Q628" s="7">
        <f>IF(A628="","",IF(H628="Achat",(O628-L628)*K628,IF(H628="Vente",(L628-O628)*K628,0)))</f>
        <v/>
      </c>
      <c r="R628" s="7">
        <f>IF(A628="","",IFERROR(P628*VLOOKUP(F628,'Référentiels'!$A$2:$C$6,3,FALSE),0))</f>
        <v/>
      </c>
      <c r="S628" s="7">
        <f>IF(A628="","",Q628-R628)</f>
        <v/>
      </c>
      <c r="T628" s="7">
        <f>IF(A628="","",MAX(L628-M628,M628-L628)*K628)</f>
        <v/>
      </c>
      <c r="U628" s="8">
        <f>IF(A628="","",IFERROR(S628/T628,0))</f>
        <v/>
      </c>
      <c r="V628" s="9">
        <f>IF(A628="","",IF(S628&gt;0,"Gagnant",IF(S628&lt;0,"Perdant","Égalité")))</f>
        <v/>
      </c>
      <c r="W628" s="2" t="n"/>
      <c r="X628" s="4" t="n"/>
    </row>
    <row r="629">
      <c r="A629" s="2" t="n"/>
      <c r="B629" s="3" t="n"/>
      <c r="C629" s="3" t="n"/>
      <c r="D629" s="4" t="n"/>
      <c r="E629" s="4" t="n"/>
      <c r="F629" s="4" t="n"/>
      <c r="G629" s="4" t="n"/>
      <c r="H629" s="2" t="n"/>
      <c r="I629" s="4" t="n"/>
      <c r="J629" s="2" t="n"/>
      <c r="K629" s="5" t="n"/>
      <c r="L629" s="6" t="n"/>
      <c r="M629" s="6" t="n"/>
      <c r="N629" s="6" t="n"/>
      <c r="O629" s="6" t="n"/>
      <c r="P629" s="10">
        <f>IF(A629="","",K629*L629)</f>
        <v/>
      </c>
      <c r="Q629" s="10">
        <f>IF(A629="","",IF(H629="Achat",(O629-L629)*K629,IF(H629="Vente",(L629-O629)*K629,0)))</f>
        <v/>
      </c>
      <c r="R629" s="10">
        <f>IF(A629="","",IFERROR(P629*VLOOKUP(F629,'Référentiels'!$A$2:$C$6,3,FALSE),0))</f>
        <v/>
      </c>
      <c r="S629" s="10">
        <f>IF(A629="","",Q629-R629)</f>
        <v/>
      </c>
      <c r="T629" s="10">
        <f>IF(A629="","",MAX(L629-M629,M629-L629)*K629)</f>
        <v/>
      </c>
      <c r="U629" s="11">
        <f>IF(A629="","",IFERROR(S629/T629,0))</f>
        <v/>
      </c>
      <c r="V629" s="12">
        <f>IF(A629="","",IF(S629&gt;0,"Gagnant",IF(S629&lt;0,"Perdant","Égalité")))</f>
        <v/>
      </c>
      <c r="W629" s="2" t="n"/>
      <c r="X629" s="4" t="n"/>
    </row>
    <row r="630">
      <c r="A630" s="2" t="n"/>
      <c r="B630" s="3" t="n"/>
      <c r="C630" s="3" t="n"/>
      <c r="D630" s="4" t="n"/>
      <c r="E630" s="4" t="n"/>
      <c r="F630" s="4" t="n"/>
      <c r="G630" s="4" t="n"/>
      <c r="H630" s="2" t="n"/>
      <c r="I630" s="4" t="n"/>
      <c r="J630" s="2" t="n"/>
      <c r="K630" s="5" t="n"/>
      <c r="L630" s="6" t="n"/>
      <c r="M630" s="6" t="n"/>
      <c r="N630" s="6" t="n"/>
      <c r="O630" s="6" t="n"/>
      <c r="P630" s="7">
        <f>IF(A630="","",K630*L630)</f>
        <v/>
      </c>
      <c r="Q630" s="7">
        <f>IF(A630="","",IF(H630="Achat",(O630-L630)*K630,IF(H630="Vente",(L630-O630)*K630,0)))</f>
        <v/>
      </c>
      <c r="R630" s="7">
        <f>IF(A630="","",IFERROR(P630*VLOOKUP(F630,'Référentiels'!$A$2:$C$6,3,FALSE),0))</f>
        <v/>
      </c>
      <c r="S630" s="7">
        <f>IF(A630="","",Q630-R630)</f>
        <v/>
      </c>
      <c r="T630" s="7">
        <f>IF(A630="","",MAX(L630-M630,M630-L630)*K630)</f>
        <v/>
      </c>
      <c r="U630" s="8">
        <f>IF(A630="","",IFERROR(S630/T630,0))</f>
        <v/>
      </c>
      <c r="V630" s="9">
        <f>IF(A630="","",IF(S630&gt;0,"Gagnant",IF(S630&lt;0,"Perdant","Égalité")))</f>
        <v/>
      </c>
      <c r="W630" s="2" t="n"/>
      <c r="X630" s="4" t="n"/>
    </row>
    <row r="631">
      <c r="A631" s="2" t="n"/>
      <c r="B631" s="3" t="n"/>
      <c r="C631" s="3" t="n"/>
      <c r="D631" s="4" t="n"/>
      <c r="E631" s="4" t="n"/>
      <c r="F631" s="4" t="n"/>
      <c r="G631" s="4" t="n"/>
      <c r="H631" s="2" t="n"/>
      <c r="I631" s="4" t="n"/>
      <c r="J631" s="2" t="n"/>
      <c r="K631" s="5" t="n"/>
      <c r="L631" s="6" t="n"/>
      <c r="M631" s="6" t="n"/>
      <c r="N631" s="6" t="n"/>
      <c r="O631" s="6" t="n"/>
      <c r="P631" s="10">
        <f>IF(A631="","",K631*L631)</f>
        <v/>
      </c>
      <c r="Q631" s="10">
        <f>IF(A631="","",IF(H631="Achat",(O631-L631)*K631,IF(H631="Vente",(L631-O631)*K631,0)))</f>
        <v/>
      </c>
      <c r="R631" s="10">
        <f>IF(A631="","",IFERROR(P631*VLOOKUP(F631,'Référentiels'!$A$2:$C$6,3,FALSE),0))</f>
        <v/>
      </c>
      <c r="S631" s="10">
        <f>IF(A631="","",Q631-R631)</f>
        <v/>
      </c>
      <c r="T631" s="10">
        <f>IF(A631="","",MAX(L631-M631,M631-L631)*K631)</f>
        <v/>
      </c>
      <c r="U631" s="11">
        <f>IF(A631="","",IFERROR(S631/T631,0))</f>
        <v/>
      </c>
      <c r="V631" s="12">
        <f>IF(A631="","",IF(S631&gt;0,"Gagnant",IF(S631&lt;0,"Perdant","Égalité")))</f>
        <v/>
      </c>
      <c r="W631" s="2" t="n"/>
      <c r="X631" s="4" t="n"/>
    </row>
    <row r="632">
      <c r="A632" s="2" t="n"/>
      <c r="B632" s="3" t="n"/>
      <c r="C632" s="3" t="n"/>
      <c r="D632" s="4" t="n"/>
      <c r="E632" s="4" t="n"/>
      <c r="F632" s="4" t="n"/>
      <c r="G632" s="4" t="n"/>
      <c r="H632" s="2" t="n"/>
      <c r="I632" s="4" t="n"/>
      <c r="J632" s="2" t="n"/>
      <c r="K632" s="5" t="n"/>
      <c r="L632" s="6" t="n"/>
      <c r="M632" s="6" t="n"/>
      <c r="N632" s="6" t="n"/>
      <c r="O632" s="6" t="n"/>
      <c r="P632" s="7">
        <f>IF(A632="","",K632*L632)</f>
        <v/>
      </c>
      <c r="Q632" s="7">
        <f>IF(A632="","",IF(H632="Achat",(O632-L632)*K632,IF(H632="Vente",(L632-O632)*K632,0)))</f>
        <v/>
      </c>
      <c r="R632" s="7">
        <f>IF(A632="","",IFERROR(P632*VLOOKUP(F632,'Référentiels'!$A$2:$C$6,3,FALSE),0))</f>
        <v/>
      </c>
      <c r="S632" s="7">
        <f>IF(A632="","",Q632-R632)</f>
        <v/>
      </c>
      <c r="T632" s="7">
        <f>IF(A632="","",MAX(L632-M632,M632-L632)*K632)</f>
        <v/>
      </c>
      <c r="U632" s="8">
        <f>IF(A632="","",IFERROR(S632/T632,0))</f>
        <v/>
      </c>
      <c r="V632" s="9">
        <f>IF(A632="","",IF(S632&gt;0,"Gagnant",IF(S632&lt;0,"Perdant","Égalité")))</f>
        <v/>
      </c>
      <c r="W632" s="2" t="n"/>
      <c r="X632" s="4" t="n"/>
    </row>
    <row r="633">
      <c r="A633" s="2" t="n"/>
      <c r="B633" s="3" t="n"/>
      <c r="C633" s="3" t="n"/>
      <c r="D633" s="4" t="n"/>
      <c r="E633" s="4" t="n"/>
      <c r="F633" s="4" t="n"/>
      <c r="G633" s="4" t="n"/>
      <c r="H633" s="2" t="n"/>
      <c r="I633" s="4" t="n"/>
      <c r="J633" s="2" t="n"/>
      <c r="K633" s="5" t="n"/>
      <c r="L633" s="6" t="n"/>
      <c r="M633" s="6" t="n"/>
      <c r="N633" s="6" t="n"/>
      <c r="O633" s="6" t="n"/>
      <c r="P633" s="10">
        <f>IF(A633="","",K633*L633)</f>
        <v/>
      </c>
      <c r="Q633" s="10">
        <f>IF(A633="","",IF(H633="Achat",(O633-L633)*K633,IF(H633="Vente",(L633-O633)*K633,0)))</f>
        <v/>
      </c>
      <c r="R633" s="10">
        <f>IF(A633="","",IFERROR(P633*VLOOKUP(F633,'Référentiels'!$A$2:$C$6,3,FALSE),0))</f>
        <v/>
      </c>
      <c r="S633" s="10">
        <f>IF(A633="","",Q633-R633)</f>
        <v/>
      </c>
      <c r="T633" s="10">
        <f>IF(A633="","",MAX(L633-M633,M633-L633)*K633)</f>
        <v/>
      </c>
      <c r="U633" s="11">
        <f>IF(A633="","",IFERROR(S633/T633,0))</f>
        <v/>
      </c>
      <c r="V633" s="12">
        <f>IF(A633="","",IF(S633&gt;0,"Gagnant",IF(S633&lt;0,"Perdant","Égalité")))</f>
        <v/>
      </c>
      <c r="W633" s="2" t="n"/>
      <c r="X633" s="4" t="n"/>
    </row>
    <row r="634">
      <c r="A634" s="2" t="n"/>
      <c r="B634" s="3" t="n"/>
      <c r="C634" s="3" t="n"/>
      <c r="D634" s="4" t="n"/>
      <c r="E634" s="4" t="n"/>
      <c r="F634" s="4" t="n"/>
      <c r="G634" s="4" t="n"/>
      <c r="H634" s="2" t="n"/>
      <c r="I634" s="4" t="n"/>
      <c r="J634" s="2" t="n"/>
      <c r="K634" s="5" t="n"/>
      <c r="L634" s="6" t="n"/>
      <c r="M634" s="6" t="n"/>
      <c r="N634" s="6" t="n"/>
      <c r="O634" s="6" t="n"/>
      <c r="P634" s="7">
        <f>IF(A634="","",K634*L634)</f>
        <v/>
      </c>
      <c r="Q634" s="7">
        <f>IF(A634="","",IF(H634="Achat",(O634-L634)*K634,IF(H634="Vente",(L634-O634)*K634,0)))</f>
        <v/>
      </c>
      <c r="R634" s="7">
        <f>IF(A634="","",IFERROR(P634*VLOOKUP(F634,'Référentiels'!$A$2:$C$6,3,FALSE),0))</f>
        <v/>
      </c>
      <c r="S634" s="7">
        <f>IF(A634="","",Q634-R634)</f>
        <v/>
      </c>
      <c r="T634" s="7">
        <f>IF(A634="","",MAX(L634-M634,M634-L634)*K634)</f>
        <v/>
      </c>
      <c r="U634" s="8">
        <f>IF(A634="","",IFERROR(S634/T634,0))</f>
        <v/>
      </c>
      <c r="V634" s="9">
        <f>IF(A634="","",IF(S634&gt;0,"Gagnant",IF(S634&lt;0,"Perdant","Égalité")))</f>
        <v/>
      </c>
      <c r="W634" s="2" t="n"/>
      <c r="X634" s="4" t="n"/>
    </row>
    <row r="635">
      <c r="A635" s="2" t="n"/>
      <c r="B635" s="3" t="n"/>
      <c r="C635" s="3" t="n"/>
      <c r="D635" s="4" t="n"/>
      <c r="E635" s="4" t="n"/>
      <c r="F635" s="4" t="n"/>
      <c r="G635" s="4" t="n"/>
      <c r="H635" s="2" t="n"/>
      <c r="I635" s="4" t="n"/>
      <c r="J635" s="2" t="n"/>
      <c r="K635" s="5" t="n"/>
      <c r="L635" s="6" t="n"/>
      <c r="M635" s="6" t="n"/>
      <c r="N635" s="6" t="n"/>
      <c r="O635" s="6" t="n"/>
      <c r="P635" s="10">
        <f>IF(A635="","",K635*L635)</f>
        <v/>
      </c>
      <c r="Q635" s="10">
        <f>IF(A635="","",IF(H635="Achat",(O635-L635)*K635,IF(H635="Vente",(L635-O635)*K635,0)))</f>
        <v/>
      </c>
      <c r="R635" s="10">
        <f>IF(A635="","",IFERROR(P635*VLOOKUP(F635,'Référentiels'!$A$2:$C$6,3,FALSE),0))</f>
        <v/>
      </c>
      <c r="S635" s="10">
        <f>IF(A635="","",Q635-R635)</f>
        <v/>
      </c>
      <c r="T635" s="10">
        <f>IF(A635="","",MAX(L635-M635,M635-L635)*K635)</f>
        <v/>
      </c>
      <c r="U635" s="11">
        <f>IF(A635="","",IFERROR(S635/T635,0))</f>
        <v/>
      </c>
      <c r="V635" s="12">
        <f>IF(A635="","",IF(S635&gt;0,"Gagnant",IF(S635&lt;0,"Perdant","Égalité")))</f>
        <v/>
      </c>
      <c r="W635" s="2" t="n"/>
      <c r="X635" s="4" t="n"/>
    </row>
    <row r="636">
      <c r="A636" s="2" t="n"/>
      <c r="B636" s="3" t="n"/>
      <c r="C636" s="3" t="n"/>
      <c r="D636" s="4" t="n"/>
      <c r="E636" s="4" t="n"/>
      <c r="F636" s="4" t="n"/>
      <c r="G636" s="4" t="n"/>
      <c r="H636" s="2" t="n"/>
      <c r="I636" s="4" t="n"/>
      <c r="J636" s="2" t="n"/>
      <c r="K636" s="5" t="n"/>
      <c r="L636" s="6" t="n"/>
      <c r="M636" s="6" t="n"/>
      <c r="N636" s="6" t="n"/>
      <c r="O636" s="6" t="n"/>
      <c r="P636" s="7">
        <f>IF(A636="","",K636*L636)</f>
        <v/>
      </c>
      <c r="Q636" s="7">
        <f>IF(A636="","",IF(H636="Achat",(O636-L636)*K636,IF(H636="Vente",(L636-O636)*K636,0)))</f>
        <v/>
      </c>
      <c r="R636" s="7">
        <f>IF(A636="","",IFERROR(P636*VLOOKUP(F636,'Référentiels'!$A$2:$C$6,3,FALSE),0))</f>
        <v/>
      </c>
      <c r="S636" s="7">
        <f>IF(A636="","",Q636-R636)</f>
        <v/>
      </c>
      <c r="T636" s="7">
        <f>IF(A636="","",MAX(L636-M636,M636-L636)*K636)</f>
        <v/>
      </c>
      <c r="U636" s="8">
        <f>IF(A636="","",IFERROR(S636/T636,0))</f>
        <v/>
      </c>
      <c r="V636" s="9">
        <f>IF(A636="","",IF(S636&gt;0,"Gagnant",IF(S636&lt;0,"Perdant","Égalité")))</f>
        <v/>
      </c>
      <c r="W636" s="2" t="n"/>
      <c r="X636" s="4" t="n"/>
    </row>
    <row r="637">
      <c r="A637" s="2" t="n"/>
      <c r="B637" s="3" t="n"/>
      <c r="C637" s="3" t="n"/>
      <c r="D637" s="4" t="n"/>
      <c r="E637" s="4" t="n"/>
      <c r="F637" s="4" t="n"/>
      <c r="G637" s="4" t="n"/>
      <c r="H637" s="2" t="n"/>
      <c r="I637" s="4" t="n"/>
      <c r="J637" s="2" t="n"/>
      <c r="K637" s="5" t="n"/>
      <c r="L637" s="6" t="n"/>
      <c r="M637" s="6" t="n"/>
      <c r="N637" s="6" t="n"/>
      <c r="O637" s="6" t="n"/>
      <c r="P637" s="10">
        <f>IF(A637="","",K637*L637)</f>
        <v/>
      </c>
      <c r="Q637" s="10">
        <f>IF(A637="","",IF(H637="Achat",(O637-L637)*K637,IF(H637="Vente",(L637-O637)*K637,0)))</f>
        <v/>
      </c>
      <c r="R637" s="10">
        <f>IF(A637="","",IFERROR(P637*VLOOKUP(F637,'Référentiels'!$A$2:$C$6,3,FALSE),0))</f>
        <v/>
      </c>
      <c r="S637" s="10">
        <f>IF(A637="","",Q637-R637)</f>
        <v/>
      </c>
      <c r="T637" s="10">
        <f>IF(A637="","",MAX(L637-M637,M637-L637)*K637)</f>
        <v/>
      </c>
      <c r="U637" s="11">
        <f>IF(A637="","",IFERROR(S637/T637,0))</f>
        <v/>
      </c>
      <c r="V637" s="12">
        <f>IF(A637="","",IF(S637&gt;0,"Gagnant",IF(S637&lt;0,"Perdant","Égalité")))</f>
        <v/>
      </c>
      <c r="W637" s="2" t="n"/>
      <c r="X637" s="4" t="n"/>
    </row>
    <row r="638">
      <c r="A638" s="2" t="n"/>
      <c r="B638" s="3" t="n"/>
      <c r="C638" s="3" t="n"/>
      <c r="D638" s="4" t="n"/>
      <c r="E638" s="4" t="n"/>
      <c r="F638" s="4" t="n"/>
      <c r="G638" s="4" t="n"/>
      <c r="H638" s="2" t="n"/>
      <c r="I638" s="4" t="n"/>
      <c r="J638" s="2" t="n"/>
      <c r="K638" s="5" t="n"/>
      <c r="L638" s="6" t="n"/>
      <c r="M638" s="6" t="n"/>
      <c r="N638" s="6" t="n"/>
      <c r="O638" s="6" t="n"/>
      <c r="P638" s="7">
        <f>IF(A638="","",K638*L638)</f>
        <v/>
      </c>
      <c r="Q638" s="7">
        <f>IF(A638="","",IF(H638="Achat",(O638-L638)*K638,IF(H638="Vente",(L638-O638)*K638,0)))</f>
        <v/>
      </c>
      <c r="R638" s="7">
        <f>IF(A638="","",IFERROR(P638*VLOOKUP(F638,'Référentiels'!$A$2:$C$6,3,FALSE),0))</f>
        <v/>
      </c>
      <c r="S638" s="7">
        <f>IF(A638="","",Q638-R638)</f>
        <v/>
      </c>
      <c r="T638" s="7">
        <f>IF(A638="","",MAX(L638-M638,M638-L638)*K638)</f>
        <v/>
      </c>
      <c r="U638" s="8">
        <f>IF(A638="","",IFERROR(S638/T638,0))</f>
        <v/>
      </c>
      <c r="V638" s="9">
        <f>IF(A638="","",IF(S638&gt;0,"Gagnant",IF(S638&lt;0,"Perdant","Égalité")))</f>
        <v/>
      </c>
      <c r="W638" s="2" t="n"/>
      <c r="X638" s="4" t="n"/>
    </row>
    <row r="639">
      <c r="A639" s="2" t="n"/>
      <c r="B639" s="3" t="n"/>
      <c r="C639" s="3" t="n"/>
      <c r="D639" s="4" t="n"/>
      <c r="E639" s="4" t="n"/>
      <c r="F639" s="4" t="n"/>
      <c r="G639" s="4" t="n"/>
      <c r="H639" s="2" t="n"/>
      <c r="I639" s="4" t="n"/>
      <c r="J639" s="2" t="n"/>
      <c r="K639" s="5" t="n"/>
      <c r="L639" s="6" t="n"/>
      <c r="M639" s="6" t="n"/>
      <c r="N639" s="6" t="n"/>
      <c r="O639" s="6" t="n"/>
      <c r="P639" s="10">
        <f>IF(A639="","",K639*L639)</f>
        <v/>
      </c>
      <c r="Q639" s="10">
        <f>IF(A639="","",IF(H639="Achat",(O639-L639)*K639,IF(H639="Vente",(L639-O639)*K639,0)))</f>
        <v/>
      </c>
      <c r="R639" s="10">
        <f>IF(A639="","",IFERROR(P639*VLOOKUP(F639,'Référentiels'!$A$2:$C$6,3,FALSE),0))</f>
        <v/>
      </c>
      <c r="S639" s="10">
        <f>IF(A639="","",Q639-R639)</f>
        <v/>
      </c>
      <c r="T639" s="10">
        <f>IF(A639="","",MAX(L639-M639,M639-L639)*K639)</f>
        <v/>
      </c>
      <c r="U639" s="11">
        <f>IF(A639="","",IFERROR(S639/T639,0))</f>
        <v/>
      </c>
      <c r="V639" s="12">
        <f>IF(A639="","",IF(S639&gt;0,"Gagnant",IF(S639&lt;0,"Perdant","Égalité")))</f>
        <v/>
      </c>
      <c r="W639" s="2" t="n"/>
      <c r="X639" s="4" t="n"/>
    </row>
    <row r="640">
      <c r="A640" s="2" t="n"/>
      <c r="B640" s="3" t="n"/>
      <c r="C640" s="3" t="n"/>
      <c r="D640" s="4" t="n"/>
      <c r="E640" s="4" t="n"/>
      <c r="F640" s="4" t="n"/>
      <c r="G640" s="4" t="n"/>
      <c r="H640" s="2" t="n"/>
      <c r="I640" s="4" t="n"/>
      <c r="J640" s="2" t="n"/>
      <c r="K640" s="5" t="n"/>
      <c r="L640" s="6" t="n"/>
      <c r="M640" s="6" t="n"/>
      <c r="N640" s="6" t="n"/>
      <c r="O640" s="6" t="n"/>
      <c r="P640" s="7">
        <f>IF(A640="","",K640*L640)</f>
        <v/>
      </c>
      <c r="Q640" s="7">
        <f>IF(A640="","",IF(H640="Achat",(O640-L640)*K640,IF(H640="Vente",(L640-O640)*K640,0)))</f>
        <v/>
      </c>
      <c r="R640" s="7">
        <f>IF(A640="","",IFERROR(P640*VLOOKUP(F640,'Référentiels'!$A$2:$C$6,3,FALSE),0))</f>
        <v/>
      </c>
      <c r="S640" s="7">
        <f>IF(A640="","",Q640-R640)</f>
        <v/>
      </c>
      <c r="T640" s="7">
        <f>IF(A640="","",MAX(L640-M640,M640-L640)*K640)</f>
        <v/>
      </c>
      <c r="U640" s="8">
        <f>IF(A640="","",IFERROR(S640/T640,0))</f>
        <v/>
      </c>
      <c r="V640" s="9">
        <f>IF(A640="","",IF(S640&gt;0,"Gagnant",IF(S640&lt;0,"Perdant","Égalité")))</f>
        <v/>
      </c>
      <c r="W640" s="2" t="n"/>
      <c r="X640" s="4" t="n"/>
    </row>
    <row r="641">
      <c r="A641" s="2" t="n"/>
      <c r="B641" s="3" t="n"/>
      <c r="C641" s="3" t="n"/>
      <c r="D641" s="4" t="n"/>
      <c r="E641" s="4" t="n"/>
      <c r="F641" s="4" t="n"/>
      <c r="G641" s="4" t="n"/>
      <c r="H641" s="2" t="n"/>
      <c r="I641" s="4" t="n"/>
      <c r="J641" s="2" t="n"/>
      <c r="K641" s="5" t="n"/>
      <c r="L641" s="6" t="n"/>
      <c r="M641" s="6" t="n"/>
      <c r="N641" s="6" t="n"/>
      <c r="O641" s="6" t="n"/>
      <c r="P641" s="10">
        <f>IF(A641="","",K641*L641)</f>
        <v/>
      </c>
      <c r="Q641" s="10">
        <f>IF(A641="","",IF(H641="Achat",(O641-L641)*K641,IF(H641="Vente",(L641-O641)*K641,0)))</f>
        <v/>
      </c>
      <c r="R641" s="10">
        <f>IF(A641="","",IFERROR(P641*VLOOKUP(F641,'Référentiels'!$A$2:$C$6,3,FALSE),0))</f>
        <v/>
      </c>
      <c r="S641" s="10">
        <f>IF(A641="","",Q641-R641)</f>
        <v/>
      </c>
      <c r="T641" s="10">
        <f>IF(A641="","",MAX(L641-M641,M641-L641)*K641)</f>
        <v/>
      </c>
      <c r="U641" s="11">
        <f>IF(A641="","",IFERROR(S641/T641,0))</f>
        <v/>
      </c>
      <c r="V641" s="12">
        <f>IF(A641="","",IF(S641&gt;0,"Gagnant",IF(S641&lt;0,"Perdant","Égalité")))</f>
        <v/>
      </c>
      <c r="W641" s="2" t="n"/>
      <c r="X641" s="4" t="n"/>
    </row>
    <row r="642">
      <c r="A642" s="2" t="n"/>
      <c r="B642" s="3" t="n"/>
      <c r="C642" s="3" t="n"/>
      <c r="D642" s="4" t="n"/>
      <c r="E642" s="4" t="n"/>
      <c r="F642" s="4" t="n"/>
      <c r="G642" s="4" t="n"/>
      <c r="H642" s="2" t="n"/>
      <c r="I642" s="4" t="n"/>
      <c r="J642" s="2" t="n"/>
      <c r="K642" s="5" t="n"/>
      <c r="L642" s="6" t="n"/>
      <c r="M642" s="6" t="n"/>
      <c r="N642" s="6" t="n"/>
      <c r="O642" s="6" t="n"/>
      <c r="P642" s="7">
        <f>IF(A642="","",K642*L642)</f>
        <v/>
      </c>
      <c r="Q642" s="7">
        <f>IF(A642="","",IF(H642="Achat",(O642-L642)*K642,IF(H642="Vente",(L642-O642)*K642,0)))</f>
        <v/>
      </c>
      <c r="R642" s="7">
        <f>IF(A642="","",IFERROR(P642*VLOOKUP(F642,'Référentiels'!$A$2:$C$6,3,FALSE),0))</f>
        <v/>
      </c>
      <c r="S642" s="7">
        <f>IF(A642="","",Q642-R642)</f>
        <v/>
      </c>
      <c r="T642" s="7">
        <f>IF(A642="","",MAX(L642-M642,M642-L642)*K642)</f>
        <v/>
      </c>
      <c r="U642" s="8">
        <f>IF(A642="","",IFERROR(S642/T642,0))</f>
        <v/>
      </c>
      <c r="V642" s="9">
        <f>IF(A642="","",IF(S642&gt;0,"Gagnant",IF(S642&lt;0,"Perdant","Égalité")))</f>
        <v/>
      </c>
      <c r="W642" s="2" t="n"/>
      <c r="X642" s="4" t="n"/>
    </row>
    <row r="643">
      <c r="A643" s="2" t="n"/>
      <c r="B643" s="3" t="n"/>
      <c r="C643" s="3" t="n"/>
      <c r="D643" s="4" t="n"/>
      <c r="E643" s="4" t="n"/>
      <c r="F643" s="4" t="n"/>
      <c r="G643" s="4" t="n"/>
      <c r="H643" s="2" t="n"/>
      <c r="I643" s="4" t="n"/>
      <c r="J643" s="2" t="n"/>
      <c r="K643" s="5" t="n"/>
      <c r="L643" s="6" t="n"/>
      <c r="M643" s="6" t="n"/>
      <c r="N643" s="6" t="n"/>
      <c r="O643" s="6" t="n"/>
      <c r="P643" s="10">
        <f>IF(A643="","",K643*L643)</f>
        <v/>
      </c>
      <c r="Q643" s="10">
        <f>IF(A643="","",IF(H643="Achat",(O643-L643)*K643,IF(H643="Vente",(L643-O643)*K643,0)))</f>
        <v/>
      </c>
      <c r="R643" s="10">
        <f>IF(A643="","",IFERROR(P643*VLOOKUP(F643,'Référentiels'!$A$2:$C$6,3,FALSE),0))</f>
        <v/>
      </c>
      <c r="S643" s="10">
        <f>IF(A643="","",Q643-R643)</f>
        <v/>
      </c>
      <c r="T643" s="10">
        <f>IF(A643="","",MAX(L643-M643,M643-L643)*K643)</f>
        <v/>
      </c>
      <c r="U643" s="11">
        <f>IF(A643="","",IFERROR(S643/T643,0))</f>
        <v/>
      </c>
      <c r="V643" s="12">
        <f>IF(A643="","",IF(S643&gt;0,"Gagnant",IF(S643&lt;0,"Perdant","Égalité")))</f>
        <v/>
      </c>
      <c r="W643" s="2" t="n"/>
      <c r="X643" s="4" t="n"/>
    </row>
    <row r="644">
      <c r="A644" s="2" t="n"/>
      <c r="B644" s="3" t="n"/>
      <c r="C644" s="3" t="n"/>
      <c r="D644" s="4" t="n"/>
      <c r="E644" s="4" t="n"/>
      <c r="F644" s="4" t="n"/>
      <c r="G644" s="4" t="n"/>
      <c r="H644" s="2" t="n"/>
      <c r="I644" s="4" t="n"/>
      <c r="J644" s="2" t="n"/>
      <c r="K644" s="5" t="n"/>
      <c r="L644" s="6" t="n"/>
      <c r="M644" s="6" t="n"/>
      <c r="N644" s="6" t="n"/>
      <c r="O644" s="6" t="n"/>
      <c r="P644" s="7">
        <f>IF(A644="","",K644*L644)</f>
        <v/>
      </c>
      <c r="Q644" s="7">
        <f>IF(A644="","",IF(H644="Achat",(O644-L644)*K644,IF(H644="Vente",(L644-O644)*K644,0)))</f>
        <v/>
      </c>
      <c r="R644" s="7">
        <f>IF(A644="","",IFERROR(P644*VLOOKUP(F644,'Référentiels'!$A$2:$C$6,3,FALSE),0))</f>
        <v/>
      </c>
      <c r="S644" s="7">
        <f>IF(A644="","",Q644-R644)</f>
        <v/>
      </c>
      <c r="T644" s="7">
        <f>IF(A644="","",MAX(L644-M644,M644-L644)*K644)</f>
        <v/>
      </c>
      <c r="U644" s="8">
        <f>IF(A644="","",IFERROR(S644/T644,0))</f>
        <v/>
      </c>
      <c r="V644" s="9">
        <f>IF(A644="","",IF(S644&gt;0,"Gagnant",IF(S644&lt;0,"Perdant","Égalité")))</f>
        <v/>
      </c>
      <c r="W644" s="2" t="n"/>
      <c r="X644" s="4" t="n"/>
    </row>
    <row r="645">
      <c r="A645" s="2" t="n"/>
      <c r="B645" s="3" t="n"/>
      <c r="C645" s="3" t="n"/>
      <c r="D645" s="4" t="n"/>
      <c r="E645" s="4" t="n"/>
      <c r="F645" s="4" t="n"/>
      <c r="G645" s="4" t="n"/>
      <c r="H645" s="2" t="n"/>
      <c r="I645" s="4" t="n"/>
      <c r="J645" s="2" t="n"/>
      <c r="K645" s="5" t="n"/>
      <c r="L645" s="6" t="n"/>
      <c r="M645" s="6" t="n"/>
      <c r="N645" s="6" t="n"/>
      <c r="O645" s="6" t="n"/>
      <c r="P645" s="10">
        <f>IF(A645="","",K645*L645)</f>
        <v/>
      </c>
      <c r="Q645" s="10">
        <f>IF(A645="","",IF(H645="Achat",(O645-L645)*K645,IF(H645="Vente",(L645-O645)*K645,0)))</f>
        <v/>
      </c>
      <c r="R645" s="10">
        <f>IF(A645="","",IFERROR(P645*VLOOKUP(F645,'Référentiels'!$A$2:$C$6,3,FALSE),0))</f>
        <v/>
      </c>
      <c r="S645" s="10">
        <f>IF(A645="","",Q645-R645)</f>
        <v/>
      </c>
      <c r="T645" s="10">
        <f>IF(A645="","",MAX(L645-M645,M645-L645)*K645)</f>
        <v/>
      </c>
      <c r="U645" s="11">
        <f>IF(A645="","",IFERROR(S645/T645,0))</f>
        <v/>
      </c>
      <c r="V645" s="12">
        <f>IF(A645="","",IF(S645&gt;0,"Gagnant",IF(S645&lt;0,"Perdant","Égalité")))</f>
        <v/>
      </c>
      <c r="W645" s="2" t="n"/>
      <c r="X645" s="4" t="n"/>
    </row>
    <row r="646">
      <c r="A646" s="2" t="n"/>
      <c r="B646" s="3" t="n"/>
      <c r="C646" s="3" t="n"/>
      <c r="D646" s="4" t="n"/>
      <c r="E646" s="4" t="n"/>
      <c r="F646" s="4" t="n"/>
      <c r="G646" s="4" t="n"/>
      <c r="H646" s="2" t="n"/>
      <c r="I646" s="4" t="n"/>
      <c r="J646" s="2" t="n"/>
      <c r="K646" s="5" t="n"/>
      <c r="L646" s="6" t="n"/>
      <c r="M646" s="6" t="n"/>
      <c r="N646" s="6" t="n"/>
      <c r="O646" s="6" t="n"/>
      <c r="P646" s="7">
        <f>IF(A646="","",K646*L646)</f>
        <v/>
      </c>
      <c r="Q646" s="7">
        <f>IF(A646="","",IF(H646="Achat",(O646-L646)*K646,IF(H646="Vente",(L646-O646)*K646,0)))</f>
        <v/>
      </c>
      <c r="R646" s="7">
        <f>IF(A646="","",IFERROR(P646*VLOOKUP(F646,'Référentiels'!$A$2:$C$6,3,FALSE),0))</f>
        <v/>
      </c>
      <c r="S646" s="7">
        <f>IF(A646="","",Q646-R646)</f>
        <v/>
      </c>
      <c r="T646" s="7">
        <f>IF(A646="","",MAX(L646-M646,M646-L646)*K646)</f>
        <v/>
      </c>
      <c r="U646" s="8">
        <f>IF(A646="","",IFERROR(S646/T646,0))</f>
        <v/>
      </c>
      <c r="V646" s="9">
        <f>IF(A646="","",IF(S646&gt;0,"Gagnant",IF(S646&lt;0,"Perdant","Égalité")))</f>
        <v/>
      </c>
      <c r="W646" s="2" t="n"/>
      <c r="X646" s="4" t="n"/>
    </row>
    <row r="647">
      <c r="A647" s="2" t="n"/>
      <c r="B647" s="3" t="n"/>
      <c r="C647" s="3" t="n"/>
      <c r="D647" s="4" t="n"/>
      <c r="E647" s="4" t="n"/>
      <c r="F647" s="4" t="n"/>
      <c r="G647" s="4" t="n"/>
      <c r="H647" s="2" t="n"/>
      <c r="I647" s="4" t="n"/>
      <c r="J647" s="2" t="n"/>
      <c r="K647" s="5" t="n"/>
      <c r="L647" s="6" t="n"/>
      <c r="M647" s="6" t="n"/>
      <c r="N647" s="6" t="n"/>
      <c r="O647" s="6" t="n"/>
      <c r="P647" s="10">
        <f>IF(A647="","",K647*L647)</f>
        <v/>
      </c>
      <c r="Q647" s="10">
        <f>IF(A647="","",IF(H647="Achat",(O647-L647)*K647,IF(H647="Vente",(L647-O647)*K647,0)))</f>
        <v/>
      </c>
      <c r="R647" s="10">
        <f>IF(A647="","",IFERROR(P647*VLOOKUP(F647,'Référentiels'!$A$2:$C$6,3,FALSE),0))</f>
        <v/>
      </c>
      <c r="S647" s="10">
        <f>IF(A647="","",Q647-R647)</f>
        <v/>
      </c>
      <c r="T647" s="10">
        <f>IF(A647="","",MAX(L647-M647,M647-L647)*K647)</f>
        <v/>
      </c>
      <c r="U647" s="11">
        <f>IF(A647="","",IFERROR(S647/T647,0))</f>
        <v/>
      </c>
      <c r="V647" s="12">
        <f>IF(A647="","",IF(S647&gt;0,"Gagnant",IF(S647&lt;0,"Perdant","Égalité")))</f>
        <v/>
      </c>
      <c r="W647" s="2" t="n"/>
      <c r="X647" s="4" t="n"/>
    </row>
    <row r="648">
      <c r="A648" s="2" t="n"/>
      <c r="B648" s="3" t="n"/>
      <c r="C648" s="3" t="n"/>
      <c r="D648" s="4" t="n"/>
      <c r="E648" s="4" t="n"/>
      <c r="F648" s="4" t="n"/>
      <c r="G648" s="4" t="n"/>
      <c r="H648" s="2" t="n"/>
      <c r="I648" s="4" t="n"/>
      <c r="J648" s="2" t="n"/>
      <c r="K648" s="5" t="n"/>
      <c r="L648" s="6" t="n"/>
      <c r="M648" s="6" t="n"/>
      <c r="N648" s="6" t="n"/>
      <c r="O648" s="6" t="n"/>
      <c r="P648" s="7">
        <f>IF(A648="","",K648*L648)</f>
        <v/>
      </c>
      <c r="Q648" s="7">
        <f>IF(A648="","",IF(H648="Achat",(O648-L648)*K648,IF(H648="Vente",(L648-O648)*K648,0)))</f>
        <v/>
      </c>
      <c r="R648" s="7">
        <f>IF(A648="","",IFERROR(P648*VLOOKUP(F648,'Référentiels'!$A$2:$C$6,3,FALSE),0))</f>
        <v/>
      </c>
      <c r="S648" s="7">
        <f>IF(A648="","",Q648-R648)</f>
        <v/>
      </c>
      <c r="T648" s="7">
        <f>IF(A648="","",MAX(L648-M648,M648-L648)*K648)</f>
        <v/>
      </c>
      <c r="U648" s="8">
        <f>IF(A648="","",IFERROR(S648/T648,0))</f>
        <v/>
      </c>
      <c r="V648" s="9">
        <f>IF(A648="","",IF(S648&gt;0,"Gagnant",IF(S648&lt;0,"Perdant","Égalité")))</f>
        <v/>
      </c>
      <c r="W648" s="2" t="n"/>
      <c r="X648" s="4" t="n"/>
    </row>
    <row r="649">
      <c r="A649" s="2" t="n"/>
      <c r="B649" s="3" t="n"/>
      <c r="C649" s="3" t="n"/>
      <c r="D649" s="4" t="n"/>
      <c r="E649" s="4" t="n"/>
      <c r="F649" s="4" t="n"/>
      <c r="G649" s="4" t="n"/>
      <c r="H649" s="2" t="n"/>
      <c r="I649" s="4" t="n"/>
      <c r="J649" s="2" t="n"/>
      <c r="K649" s="5" t="n"/>
      <c r="L649" s="6" t="n"/>
      <c r="M649" s="6" t="n"/>
      <c r="N649" s="6" t="n"/>
      <c r="O649" s="6" t="n"/>
      <c r="P649" s="10">
        <f>IF(A649="","",K649*L649)</f>
        <v/>
      </c>
      <c r="Q649" s="10">
        <f>IF(A649="","",IF(H649="Achat",(O649-L649)*K649,IF(H649="Vente",(L649-O649)*K649,0)))</f>
        <v/>
      </c>
      <c r="R649" s="10">
        <f>IF(A649="","",IFERROR(P649*VLOOKUP(F649,'Référentiels'!$A$2:$C$6,3,FALSE),0))</f>
        <v/>
      </c>
      <c r="S649" s="10">
        <f>IF(A649="","",Q649-R649)</f>
        <v/>
      </c>
      <c r="T649" s="10">
        <f>IF(A649="","",MAX(L649-M649,M649-L649)*K649)</f>
        <v/>
      </c>
      <c r="U649" s="11">
        <f>IF(A649="","",IFERROR(S649/T649,0))</f>
        <v/>
      </c>
      <c r="V649" s="12">
        <f>IF(A649="","",IF(S649&gt;0,"Gagnant",IF(S649&lt;0,"Perdant","Égalité")))</f>
        <v/>
      </c>
      <c r="W649" s="2" t="n"/>
      <c r="X649" s="4" t="n"/>
    </row>
    <row r="650">
      <c r="A650" s="2" t="n"/>
      <c r="B650" s="3" t="n"/>
      <c r="C650" s="3" t="n"/>
      <c r="D650" s="4" t="n"/>
      <c r="E650" s="4" t="n"/>
      <c r="F650" s="4" t="n"/>
      <c r="G650" s="4" t="n"/>
      <c r="H650" s="2" t="n"/>
      <c r="I650" s="4" t="n"/>
      <c r="J650" s="2" t="n"/>
      <c r="K650" s="5" t="n"/>
      <c r="L650" s="6" t="n"/>
      <c r="M650" s="6" t="n"/>
      <c r="N650" s="6" t="n"/>
      <c r="O650" s="6" t="n"/>
      <c r="P650" s="7">
        <f>IF(A650="","",K650*L650)</f>
        <v/>
      </c>
      <c r="Q650" s="7">
        <f>IF(A650="","",IF(H650="Achat",(O650-L650)*K650,IF(H650="Vente",(L650-O650)*K650,0)))</f>
        <v/>
      </c>
      <c r="R650" s="7">
        <f>IF(A650="","",IFERROR(P650*VLOOKUP(F650,'Référentiels'!$A$2:$C$6,3,FALSE),0))</f>
        <v/>
      </c>
      <c r="S650" s="7">
        <f>IF(A650="","",Q650-R650)</f>
        <v/>
      </c>
      <c r="T650" s="7">
        <f>IF(A650="","",MAX(L650-M650,M650-L650)*K650)</f>
        <v/>
      </c>
      <c r="U650" s="8">
        <f>IF(A650="","",IFERROR(S650/T650,0))</f>
        <v/>
      </c>
      <c r="V650" s="9">
        <f>IF(A650="","",IF(S650&gt;0,"Gagnant",IF(S650&lt;0,"Perdant","Égalité")))</f>
        <v/>
      </c>
      <c r="W650" s="2" t="n"/>
      <c r="X650" s="4" t="n"/>
    </row>
    <row r="651">
      <c r="A651" s="2" t="n"/>
      <c r="B651" s="3" t="n"/>
      <c r="C651" s="3" t="n"/>
      <c r="D651" s="4" t="n"/>
      <c r="E651" s="4" t="n"/>
      <c r="F651" s="4" t="n"/>
      <c r="G651" s="4" t="n"/>
      <c r="H651" s="2" t="n"/>
      <c r="I651" s="4" t="n"/>
      <c r="J651" s="2" t="n"/>
      <c r="K651" s="5" t="n"/>
      <c r="L651" s="6" t="n"/>
      <c r="M651" s="6" t="n"/>
      <c r="N651" s="6" t="n"/>
      <c r="O651" s="6" t="n"/>
      <c r="P651" s="10">
        <f>IF(A651="","",K651*L651)</f>
        <v/>
      </c>
      <c r="Q651" s="10">
        <f>IF(A651="","",IF(H651="Achat",(O651-L651)*K651,IF(H651="Vente",(L651-O651)*K651,0)))</f>
        <v/>
      </c>
      <c r="R651" s="10">
        <f>IF(A651="","",IFERROR(P651*VLOOKUP(F651,'Référentiels'!$A$2:$C$6,3,FALSE),0))</f>
        <v/>
      </c>
      <c r="S651" s="10">
        <f>IF(A651="","",Q651-R651)</f>
        <v/>
      </c>
      <c r="T651" s="10">
        <f>IF(A651="","",MAX(L651-M651,M651-L651)*K651)</f>
        <v/>
      </c>
      <c r="U651" s="11">
        <f>IF(A651="","",IFERROR(S651/T651,0))</f>
        <v/>
      </c>
      <c r="V651" s="12">
        <f>IF(A651="","",IF(S651&gt;0,"Gagnant",IF(S651&lt;0,"Perdant","Égalité")))</f>
        <v/>
      </c>
      <c r="W651" s="2" t="n"/>
      <c r="X651" s="4" t="n"/>
    </row>
    <row r="652">
      <c r="A652" s="2" t="n"/>
      <c r="B652" s="3" t="n"/>
      <c r="C652" s="3" t="n"/>
      <c r="D652" s="4" t="n"/>
      <c r="E652" s="4" t="n"/>
      <c r="F652" s="4" t="n"/>
      <c r="G652" s="4" t="n"/>
      <c r="H652" s="2" t="n"/>
      <c r="I652" s="4" t="n"/>
      <c r="J652" s="2" t="n"/>
      <c r="K652" s="5" t="n"/>
      <c r="L652" s="6" t="n"/>
      <c r="M652" s="6" t="n"/>
      <c r="N652" s="6" t="n"/>
      <c r="O652" s="6" t="n"/>
      <c r="P652" s="7">
        <f>IF(A652="","",K652*L652)</f>
        <v/>
      </c>
      <c r="Q652" s="7">
        <f>IF(A652="","",IF(H652="Achat",(O652-L652)*K652,IF(H652="Vente",(L652-O652)*K652,0)))</f>
        <v/>
      </c>
      <c r="R652" s="7">
        <f>IF(A652="","",IFERROR(P652*VLOOKUP(F652,'Référentiels'!$A$2:$C$6,3,FALSE),0))</f>
        <v/>
      </c>
      <c r="S652" s="7">
        <f>IF(A652="","",Q652-R652)</f>
        <v/>
      </c>
      <c r="T652" s="7">
        <f>IF(A652="","",MAX(L652-M652,M652-L652)*K652)</f>
        <v/>
      </c>
      <c r="U652" s="8">
        <f>IF(A652="","",IFERROR(S652/T652,0))</f>
        <v/>
      </c>
      <c r="V652" s="9">
        <f>IF(A652="","",IF(S652&gt;0,"Gagnant",IF(S652&lt;0,"Perdant","Égalité")))</f>
        <v/>
      </c>
      <c r="W652" s="2" t="n"/>
      <c r="X652" s="4" t="n"/>
    </row>
    <row r="653">
      <c r="A653" s="2" t="n"/>
      <c r="B653" s="3" t="n"/>
      <c r="C653" s="3" t="n"/>
      <c r="D653" s="4" t="n"/>
      <c r="E653" s="4" t="n"/>
      <c r="F653" s="4" t="n"/>
      <c r="G653" s="4" t="n"/>
      <c r="H653" s="2" t="n"/>
      <c r="I653" s="4" t="n"/>
      <c r="J653" s="2" t="n"/>
      <c r="K653" s="5" t="n"/>
      <c r="L653" s="6" t="n"/>
      <c r="M653" s="6" t="n"/>
      <c r="N653" s="6" t="n"/>
      <c r="O653" s="6" t="n"/>
      <c r="P653" s="10">
        <f>IF(A653="","",K653*L653)</f>
        <v/>
      </c>
      <c r="Q653" s="10">
        <f>IF(A653="","",IF(H653="Achat",(O653-L653)*K653,IF(H653="Vente",(L653-O653)*K653,0)))</f>
        <v/>
      </c>
      <c r="R653" s="10">
        <f>IF(A653="","",IFERROR(P653*VLOOKUP(F653,'Référentiels'!$A$2:$C$6,3,FALSE),0))</f>
        <v/>
      </c>
      <c r="S653" s="10">
        <f>IF(A653="","",Q653-R653)</f>
        <v/>
      </c>
      <c r="T653" s="10">
        <f>IF(A653="","",MAX(L653-M653,M653-L653)*K653)</f>
        <v/>
      </c>
      <c r="U653" s="11">
        <f>IF(A653="","",IFERROR(S653/T653,0))</f>
        <v/>
      </c>
      <c r="V653" s="12">
        <f>IF(A653="","",IF(S653&gt;0,"Gagnant",IF(S653&lt;0,"Perdant","Égalité")))</f>
        <v/>
      </c>
      <c r="W653" s="2" t="n"/>
      <c r="X653" s="4" t="n"/>
    </row>
    <row r="654">
      <c r="A654" s="2" t="n"/>
      <c r="B654" s="3" t="n"/>
      <c r="C654" s="3" t="n"/>
      <c r="D654" s="4" t="n"/>
      <c r="E654" s="4" t="n"/>
      <c r="F654" s="4" t="n"/>
      <c r="G654" s="4" t="n"/>
      <c r="H654" s="2" t="n"/>
      <c r="I654" s="4" t="n"/>
      <c r="J654" s="2" t="n"/>
      <c r="K654" s="5" t="n"/>
      <c r="L654" s="6" t="n"/>
      <c r="M654" s="6" t="n"/>
      <c r="N654" s="6" t="n"/>
      <c r="O654" s="6" t="n"/>
      <c r="P654" s="7">
        <f>IF(A654="","",K654*L654)</f>
        <v/>
      </c>
      <c r="Q654" s="7">
        <f>IF(A654="","",IF(H654="Achat",(O654-L654)*K654,IF(H654="Vente",(L654-O654)*K654,0)))</f>
        <v/>
      </c>
      <c r="R654" s="7">
        <f>IF(A654="","",IFERROR(P654*VLOOKUP(F654,'Référentiels'!$A$2:$C$6,3,FALSE),0))</f>
        <v/>
      </c>
      <c r="S654" s="7">
        <f>IF(A654="","",Q654-R654)</f>
        <v/>
      </c>
      <c r="T654" s="7">
        <f>IF(A654="","",MAX(L654-M654,M654-L654)*K654)</f>
        <v/>
      </c>
      <c r="U654" s="8">
        <f>IF(A654="","",IFERROR(S654/T654,0))</f>
        <v/>
      </c>
      <c r="V654" s="9">
        <f>IF(A654="","",IF(S654&gt;0,"Gagnant",IF(S654&lt;0,"Perdant","Égalité")))</f>
        <v/>
      </c>
      <c r="W654" s="2" t="n"/>
      <c r="X654" s="4" t="n"/>
    </row>
    <row r="655">
      <c r="A655" s="2" t="n"/>
      <c r="B655" s="3" t="n"/>
      <c r="C655" s="3" t="n"/>
      <c r="D655" s="4" t="n"/>
      <c r="E655" s="4" t="n"/>
      <c r="F655" s="4" t="n"/>
      <c r="G655" s="4" t="n"/>
      <c r="H655" s="2" t="n"/>
      <c r="I655" s="4" t="n"/>
      <c r="J655" s="2" t="n"/>
      <c r="K655" s="5" t="n"/>
      <c r="L655" s="6" t="n"/>
      <c r="M655" s="6" t="n"/>
      <c r="N655" s="6" t="n"/>
      <c r="O655" s="6" t="n"/>
      <c r="P655" s="10">
        <f>IF(A655="","",K655*L655)</f>
        <v/>
      </c>
      <c r="Q655" s="10">
        <f>IF(A655="","",IF(H655="Achat",(O655-L655)*K655,IF(H655="Vente",(L655-O655)*K655,0)))</f>
        <v/>
      </c>
      <c r="R655" s="10">
        <f>IF(A655="","",IFERROR(P655*VLOOKUP(F655,'Référentiels'!$A$2:$C$6,3,FALSE),0))</f>
        <v/>
      </c>
      <c r="S655" s="10">
        <f>IF(A655="","",Q655-R655)</f>
        <v/>
      </c>
      <c r="T655" s="10">
        <f>IF(A655="","",MAX(L655-M655,M655-L655)*K655)</f>
        <v/>
      </c>
      <c r="U655" s="11">
        <f>IF(A655="","",IFERROR(S655/T655,0))</f>
        <v/>
      </c>
      <c r="V655" s="12">
        <f>IF(A655="","",IF(S655&gt;0,"Gagnant",IF(S655&lt;0,"Perdant","Égalité")))</f>
        <v/>
      </c>
      <c r="W655" s="2" t="n"/>
      <c r="X655" s="4" t="n"/>
    </row>
    <row r="656">
      <c r="A656" s="2" t="n"/>
      <c r="B656" s="3" t="n"/>
      <c r="C656" s="3" t="n"/>
      <c r="D656" s="4" t="n"/>
      <c r="E656" s="4" t="n"/>
      <c r="F656" s="4" t="n"/>
      <c r="G656" s="4" t="n"/>
      <c r="H656" s="2" t="n"/>
      <c r="I656" s="4" t="n"/>
      <c r="J656" s="2" t="n"/>
      <c r="K656" s="5" t="n"/>
      <c r="L656" s="6" t="n"/>
      <c r="M656" s="6" t="n"/>
      <c r="N656" s="6" t="n"/>
      <c r="O656" s="6" t="n"/>
      <c r="P656" s="7">
        <f>IF(A656="","",K656*L656)</f>
        <v/>
      </c>
      <c r="Q656" s="7">
        <f>IF(A656="","",IF(H656="Achat",(O656-L656)*K656,IF(H656="Vente",(L656-O656)*K656,0)))</f>
        <v/>
      </c>
      <c r="R656" s="7">
        <f>IF(A656="","",IFERROR(P656*VLOOKUP(F656,'Référentiels'!$A$2:$C$6,3,FALSE),0))</f>
        <v/>
      </c>
      <c r="S656" s="7">
        <f>IF(A656="","",Q656-R656)</f>
        <v/>
      </c>
      <c r="T656" s="7">
        <f>IF(A656="","",MAX(L656-M656,M656-L656)*K656)</f>
        <v/>
      </c>
      <c r="U656" s="8">
        <f>IF(A656="","",IFERROR(S656/T656,0))</f>
        <v/>
      </c>
      <c r="V656" s="9">
        <f>IF(A656="","",IF(S656&gt;0,"Gagnant",IF(S656&lt;0,"Perdant","Égalité")))</f>
        <v/>
      </c>
      <c r="W656" s="2" t="n"/>
      <c r="X656" s="4" t="n"/>
    </row>
    <row r="657">
      <c r="A657" s="2" t="n"/>
      <c r="B657" s="3" t="n"/>
      <c r="C657" s="3" t="n"/>
      <c r="D657" s="4" t="n"/>
      <c r="E657" s="4" t="n"/>
      <c r="F657" s="4" t="n"/>
      <c r="G657" s="4" t="n"/>
      <c r="H657" s="2" t="n"/>
      <c r="I657" s="4" t="n"/>
      <c r="J657" s="2" t="n"/>
      <c r="K657" s="5" t="n"/>
      <c r="L657" s="6" t="n"/>
      <c r="M657" s="6" t="n"/>
      <c r="N657" s="6" t="n"/>
      <c r="O657" s="6" t="n"/>
      <c r="P657" s="10">
        <f>IF(A657="","",K657*L657)</f>
        <v/>
      </c>
      <c r="Q657" s="10">
        <f>IF(A657="","",IF(H657="Achat",(O657-L657)*K657,IF(H657="Vente",(L657-O657)*K657,0)))</f>
        <v/>
      </c>
      <c r="R657" s="10">
        <f>IF(A657="","",IFERROR(P657*VLOOKUP(F657,'Référentiels'!$A$2:$C$6,3,FALSE),0))</f>
        <v/>
      </c>
      <c r="S657" s="10">
        <f>IF(A657="","",Q657-R657)</f>
        <v/>
      </c>
      <c r="T657" s="10">
        <f>IF(A657="","",MAX(L657-M657,M657-L657)*K657)</f>
        <v/>
      </c>
      <c r="U657" s="11">
        <f>IF(A657="","",IFERROR(S657/T657,0))</f>
        <v/>
      </c>
      <c r="V657" s="12">
        <f>IF(A657="","",IF(S657&gt;0,"Gagnant",IF(S657&lt;0,"Perdant","Égalité")))</f>
        <v/>
      </c>
      <c r="W657" s="2" t="n"/>
      <c r="X657" s="4" t="n"/>
    </row>
    <row r="658">
      <c r="A658" s="2" t="n"/>
      <c r="B658" s="3" t="n"/>
      <c r="C658" s="3" t="n"/>
      <c r="D658" s="4" t="n"/>
      <c r="E658" s="4" t="n"/>
      <c r="F658" s="4" t="n"/>
      <c r="G658" s="4" t="n"/>
      <c r="H658" s="2" t="n"/>
      <c r="I658" s="4" t="n"/>
      <c r="J658" s="2" t="n"/>
      <c r="K658" s="5" t="n"/>
      <c r="L658" s="6" t="n"/>
      <c r="M658" s="6" t="n"/>
      <c r="N658" s="6" t="n"/>
      <c r="O658" s="6" t="n"/>
      <c r="P658" s="7">
        <f>IF(A658="","",K658*L658)</f>
        <v/>
      </c>
      <c r="Q658" s="7">
        <f>IF(A658="","",IF(H658="Achat",(O658-L658)*K658,IF(H658="Vente",(L658-O658)*K658,0)))</f>
        <v/>
      </c>
      <c r="R658" s="7">
        <f>IF(A658="","",IFERROR(P658*VLOOKUP(F658,'Référentiels'!$A$2:$C$6,3,FALSE),0))</f>
        <v/>
      </c>
      <c r="S658" s="7">
        <f>IF(A658="","",Q658-R658)</f>
        <v/>
      </c>
      <c r="T658" s="7">
        <f>IF(A658="","",MAX(L658-M658,M658-L658)*K658)</f>
        <v/>
      </c>
      <c r="U658" s="8">
        <f>IF(A658="","",IFERROR(S658/T658,0))</f>
        <v/>
      </c>
      <c r="V658" s="9">
        <f>IF(A658="","",IF(S658&gt;0,"Gagnant",IF(S658&lt;0,"Perdant","Égalité")))</f>
        <v/>
      </c>
      <c r="W658" s="2" t="n"/>
      <c r="X658" s="4" t="n"/>
    </row>
    <row r="659">
      <c r="A659" s="2" t="n"/>
      <c r="B659" s="3" t="n"/>
      <c r="C659" s="3" t="n"/>
      <c r="D659" s="4" t="n"/>
      <c r="E659" s="4" t="n"/>
      <c r="F659" s="4" t="n"/>
      <c r="G659" s="4" t="n"/>
      <c r="H659" s="2" t="n"/>
      <c r="I659" s="4" t="n"/>
      <c r="J659" s="2" t="n"/>
      <c r="K659" s="5" t="n"/>
      <c r="L659" s="6" t="n"/>
      <c r="M659" s="6" t="n"/>
      <c r="N659" s="6" t="n"/>
      <c r="O659" s="6" t="n"/>
      <c r="P659" s="10">
        <f>IF(A659="","",K659*L659)</f>
        <v/>
      </c>
      <c r="Q659" s="10">
        <f>IF(A659="","",IF(H659="Achat",(O659-L659)*K659,IF(H659="Vente",(L659-O659)*K659,0)))</f>
        <v/>
      </c>
      <c r="R659" s="10">
        <f>IF(A659="","",IFERROR(P659*VLOOKUP(F659,'Référentiels'!$A$2:$C$6,3,FALSE),0))</f>
        <v/>
      </c>
      <c r="S659" s="10">
        <f>IF(A659="","",Q659-R659)</f>
        <v/>
      </c>
      <c r="T659" s="10">
        <f>IF(A659="","",MAX(L659-M659,M659-L659)*K659)</f>
        <v/>
      </c>
      <c r="U659" s="11">
        <f>IF(A659="","",IFERROR(S659/T659,0))</f>
        <v/>
      </c>
      <c r="V659" s="12">
        <f>IF(A659="","",IF(S659&gt;0,"Gagnant",IF(S659&lt;0,"Perdant","Égalité")))</f>
        <v/>
      </c>
      <c r="W659" s="2" t="n"/>
      <c r="X659" s="4" t="n"/>
    </row>
    <row r="660">
      <c r="A660" s="2" t="n"/>
      <c r="B660" s="3" t="n"/>
      <c r="C660" s="3" t="n"/>
      <c r="D660" s="4" t="n"/>
      <c r="E660" s="4" t="n"/>
      <c r="F660" s="4" t="n"/>
      <c r="G660" s="4" t="n"/>
      <c r="H660" s="2" t="n"/>
      <c r="I660" s="4" t="n"/>
      <c r="J660" s="2" t="n"/>
      <c r="K660" s="5" t="n"/>
      <c r="L660" s="6" t="n"/>
      <c r="M660" s="6" t="n"/>
      <c r="N660" s="6" t="n"/>
      <c r="O660" s="6" t="n"/>
      <c r="P660" s="7">
        <f>IF(A660="","",K660*L660)</f>
        <v/>
      </c>
      <c r="Q660" s="7">
        <f>IF(A660="","",IF(H660="Achat",(O660-L660)*K660,IF(H660="Vente",(L660-O660)*K660,0)))</f>
        <v/>
      </c>
      <c r="R660" s="7">
        <f>IF(A660="","",IFERROR(P660*VLOOKUP(F660,'Référentiels'!$A$2:$C$6,3,FALSE),0))</f>
        <v/>
      </c>
      <c r="S660" s="7">
        <f>IF(A660="","",Q660-R660)</f>
        <v/>
      </c>
      <c r="T660" s="7">
        <f>IF(A660="","",MAX(L660-M660,M660-L660)*K660)</f>
        <v/>
      </c>
      <c r="U660" s="8">
        <f>IF(A660="","",IFERROR(S660/T660,0))</f>
        <v/>
      </c>
      <c r="V660" s="9">
        <f>IF(A660="","",IF(S660&gt;0,"Gagnant",IF(S660&lt;0,"Perdant","Égalité")))</f>
        <v/>
      </c>
      <c r="W660" s="2" t="n"/>
      <c r="X660" s="4" t="n"/>
    </row>
    <row r="661">
      <c r="A661" s="2" t="n"/>
      <c r="B661" s="3" t="n"/>
      <c r="C661" s="3" t="n"/>
      <c r="D661" s="4" t="n"/>
      <c r="E661" s="4" t="n"/>
      <c r="F661" s="4" t="n"/>
      <c r="G661" s="4" t="n"/>
      <c r="H661" s="2" t="n"/>
      <c r="I661" s="4" t="n"/>
      <c r="J661" s="2" t="n"/>
      <c r="K661" s="5" t="n"/>
      <c r="L661" s="6" t="n"/>
      <c r="M661" s="6" t="n"/>
      <c r="N661" s="6" t="n"/>
      <c r="O661" s="6" t="n"/>
      <c r="P661" s="10">
        <f>IF(A661="","",K661*L661)</f>
        <v/>
      </c>
      <c r="Q661" s="10">
        <f>IF(A661="","",IF(H661="Achat",(O661-L661)*K661,IF(H661="Vente",(L661-O661)*K661,0)))</f>
        <v/>
      </c>
      <c r="R661" s="10">
        <f>IF(A661="","",IFERROR(P661*VLOOKUP(F661,'Référentiels'!$A$2:$C$6,3,FALSE),0))</f>
        <v/>
      </c>
      <c r="S661" s="10">
        <f>IF(A661="","",Q661-R661)</f>
        <v/>
      </c>
      <c r="T661" s="10">
        <f>IF(A661="","",MAX(L661-M661,M661-L661)*K661)</f>
        <v/>
      </c>
      <c r="U661" s="11">
        <f>IF(A661="","",IFERROR(S661/T661,0))</f>
        <v/>
      </c>
      <c r="V661" s="12">
        <f>IF(A661="","",IF(S661&gt;0,"Gagnant",IF(S661&lt;0,"Perdant","Égalité")))</f>
        <v/>
      </c>
      <c r="W661" s="2" t="n"/>
      <c r="X661" s="4" t="n"/>
    </row>
    <row r="662">
      <c r="A662" s="2" t="n"/>
      <c r="B662" s="3" t="n"/>
      <c r="C662" s="3" t="n"/>
      <c r="D662" s="4" t="n"/>
      <c r="E662" s="4" t="n"/>
      <c r="F662" s="4" t="n"/>
      <c r="G662" s="4" t="n"/>
      <c r="H662" s="2" t="n"/>
      <c r="I662" s="4" t="n"/>
      <c r="J662" s="2" t="n"/>
      <c r="K662" s="5" t="n"/>
      <c r="L662" s="6" t="n"/>
      <c r="M662" s="6" t="n"/>
      <c r="N662" s="6" t="n"/>
      <c r="O662" s="6" t="n"/>
      <c r="P662" s="7">
        <f>IF(A662="","",K662*L662)</f>
        <v/>
      </c>
      <c r="Q662" s="7">
        <f>IF(A662="","",IF(H662="Achat",(O662-L662)*K662,IF(H662="Vente",(L662-O662)*K662,0)))</f>
        <v/>
      </c>
      <c r="R662" s="7">
        <f>IF(A662="","",IFERROR(P662*VLOOKUP(F662,'Référentiels'!$A$2:$C$6,3,FALSE),0))</f>
        <v/>
      </c>
      <c r="S662" s="7">
        <f>IF(A662="","",Q662-R662)</f>
        <v/>
      </c>
      <c r="T662" s="7">
        <f>IF(A662="","",MAX(L662-M662,M662-L662)*K662)</f>
        <v/>
      </c>
      <c r="U662" s="8">
        <f>IF(A662="","",IFERROR(S662/T662,0))</f>
        <v/>
      </c>
      <c r="V662" s="9">
        <f>IF(A662="","",IF(S662&gt;0,"Gagnant",IF(S662&lt;0,"Perdant","Égalité")))</f>
        <v/>
      </c>
      <c r="W662" s="2" t="n"/>
      <c r="X662" s="4" t="n"/>
    </row>
    <row r="663">
      <c r="A663" s="2" t="n"/>
      <c r="B663" s="3" t="n"/>
      <c r="C663" s="3" t="n"/>
      <c r="D663" s="4" t="n"/>
      <c r="E663" s="4" t="n"/>
      <c r="F663" s="4" t="n"/>
      <c r="G663" s="4" t="n"/>
      <c r="H663" s="2" t="n"/>
      <c r="I663" s="4" t="n"/>
      <c r="J663" s="2" t="n"/>
      <c r="K663" s="5" t="n"/>
      <c r="L663" s="6" t="n"/>
      <c r="M663" s="6" t="n"/>
      <c r="N663" s="6" t="n"/>
      <c r="O663" s="6" t="n"/>
      <c r="P663" s="10">
        <f>IF(A663="","",K663*L663)</f>
        <v/>
      </c>
      <c r="Q663" s="10">
        <f>IF(A663="","",IF(H663="Achat",(O663-L663)*K663,IF(H663="Vente",(L663-O663)*K663,0)))</f>
        <v/>
      </c>
      <c r="R663" s="10">
        <f>IF(A663="","",IFERROR(P663*VLOOKUP(F663,'Référentiels'!$A$2:$C$6,3,FALSE),0))</f>
        <v/>
      </c>
      <c r="S663" s="10">
        <f>IF(A663="","",Q663-R663)</f>
        <v/>
      </c>
      <c r="T663" s="10">
        <f>IF(A663="","",MAX(L663-M663,M663-L663)*K663)</f>
        <v/>
      </c>
      <c r="U663" s="11">
        <f>IF(A663="","",IFERROR(S663/T663,0))</f>
        <v/>
      </c>
      <c r="V663" s="12">
        <f>IF(A663="","",IF(S663&gt;0,"Gagnant",IF(S663&lt;0,"Perdant","Égalité")))</f>
        <v/>
      </c>
      <c r="W663" s="2" t="n"/>
      <c r="X663" s="4" t="n"/>
    </row>
    <row r="664">
      <c r="A664" s="2" t="n"/>
      <c r="B664" s="3" t="n"/>
      <c r="C664" s="3" t="n"/>
      <c r="D664" s="4" t="n"/>
      <c r="E664" s="4" t="n"/>
      <c r="F664" s="4" t="n"/>
      <c r="G664" s="4" t="n"/>
      <c r="H664" s="2" t="n"/>
      <c r="I664" s="4" t="n"/>
      <c r="J664" s="2" t="n"/>
      <c r="K664" s="5" t="n"/>
      <c r="L664" s="6" t="n"/>
      <c r="M664" s="6" t="n"/>
      <c r="N664" s="6" t="n"/>
      <c r="O664" s="6" t="n"/>
      <c r="P664" s="7">
        <f>IF(A664="","",K664*L664)</f>
        <v/>
      </c>
      <c r="Q664" s="7">
        <f>IF(A664="","",IF(H664="Achat",(O664-L664)*K664,IF(H664="Vente",(L664-O664)*K664,0)))</f>
        <v/>
      </c>
      <c r="R664" s="7">
        <f>IF(A664="","",IFERROR(P664*VLOOKUP(F664,'Référentiels'!$A$2:$C$6,3,FALSE),0))</f>
        <v/>
      </c>
      <c r="S664" s="7">
        <f>IF(A664="","",Q664-R664)</f>
        <v/>
      </c>
      <c r="T664" s="7">
        <f>IF(A664="","",MAX(L664-M664,M664-L664)*K664)</f>
        <v/>
      </c>
      <c r="U664" s="8">
        <f>IF(A664="","",IFERROR(S664/T664,0))</f>
        <v/>
      </c>
      <c r="V664" s="9">
        <f>IF(A664="","",IF(S664&gt;0,"Gagnant",IF(S664&lt;0,"Perdant","Égalité")))</f>
        <v/>
      </c>
      <c r="W664" s="2" t="n"/>
      <c r="X664" s="4" t="n"/>
    </row>
    <row r="665">
      <c r="A665" s="2" t="n"/>
      <c r="B665" s="3" t="n"/>
      <c r="C665" s="3" t="n"/>
      <c r="D665" s="4" t="n"/>
      <c r="E665" s="4" t="n"/>
      <c r="F665" s="4" t="n"/>
      <c r="G665" s="4" t="n"/>
      <c r="H665" s="2" t="n"/>
      <c r="I665" s="4" t="n"/>
      <c r="J665" s="2" t="n"/>
      <c r="K665" s="5" t="n"/>
      <c r="L665" s="6" t="n"/>
      <c r="M665" s="6" t="n"/>
      <c r="N665" s="6" t="n"/>
      <c r="O665" s="6" t="n"/>
      <c r="P665" s="10">
        <f>IF(A665="","",K665*L665)</f>
        <v/>
      </c>
      <c r="Q665" s="10">
        <f>IF(A665="","",IF(H665="Achat",(O665-L665)*K665,IF(H665="Vente",(L665-O665)*K665,0)))</f>
        <v/>
      </c>
      <c r="R665" s="10">
        <f>IF(A665="","",IFERROR(P665*VLOOKUP(F665,'Référentiels'!$A$2:$C$6,3,FALSE),0))</f>
        <v/>
      </c>
      <c r="S665" s="10">
        <f>IF(A665="","",Q665-R665)</f>
        <v/>
      </c>
      <c r="T665" s="10">
        <f>IF(A665="","",MAX(L665-M665,M665-L665)*K665)</f>
        <v/>
      </c>
      <c r="U665" s="11">
        <f>IF(A665="","",IFERROR(S665/T665,0))</f>
        <v/>
      </c>
      <c r="V665" s="12">
        <f>IF(A665="","",IF(S665&gt;0,"Gagnant",IF(S665&lt;0,"Perdant","Égalité")))</f>
        <v/>
      </c>
      <c r="W665" s="2" t="n"/>
      <c r="X665" s="4" t="n"/>
    </row>
    <row r="666">
      <c r="A666" s="2" t="n"/>
      <c r="B666" s="3" t="n"/>
      <c r="C666" s="3" t="n"/>
      <c r="D666" s="4" t="n"/>
      <c r="E666" s="4" t="n"/>
      <c r="F666" s="4" t="n"/>
      <c r="G666" s="4" t="n"/>
      <c r="H666" s="2" t="n"/>
      <c r="I666" s="4" t="n"/>
      <c r="J666" s="2" t="n"/>
      <c r="K666" s="5" t="n"/>
      <c r="L666" s="6" t="n"/>
      <c r="M666" s="6" t="n"/>
      <c r="N666" s="6" t="n"/>
      <c r="O666" s="6" t="n"/>
      <c r="P666" s="7">
        <f>IF(A666="","",K666*L666)</f>
        <v/>
      </c>
      <c r="Q666" s="7">
        <f>IF(A666="","",IF(H666="Achat",(O666-L666)*K666,IF(H666="Vente",(L666-O666)*K666,0)))</f>
        <v/>
      </c>
      <c r="R666" s="7">
        <f>IF(A666="","",IFERROR(P666*VLOOKUP(F666,'Référentiels'!$A$2:$C$6,3,FALSE),0))</f>
        <v/>
      </c>
      <c r="S666" s="7">
        <f>IF(A666="","",Q666-R666)</f>
        <v/>
      </c>
      <c r="T666" s="7">
        <f>IF(A666="","",MAX(L666-M666,M666-L666)*K666)</f>
        <v/>
      </c>
      <c r="U666" s="8">
        <f>IF(A666="","",IFERROR(S666/T666,0))</f>
        <v/>
      </c>
      <c r="V666" s="9">
        <f>IF(A666="","",IF(S666&gt;0,"Gagnant",IF(S666&lt;0,"Perdant","Égalité")))</f>
        <v/>
      </c>
      <c r="W666" s="2" t="n"/>
      <c r="X666" s="4" t="n"/>
    </row>
    <row r="667">
      <c r="A667" s="2" t="n"/>
      <c r="B667" s="3" t="n"/>
      <c r="C667" s="3" t="n"/>
      <c r="D667" s="4" t="n"/>
      <c r="E667" s="4" t="n"/>
      <c r="F667" s="4" t="n"/>
      <c r="G667" s="4" t="n"/>
      <c r="H667" s="2" t="n"/>
      <c r="I667" s="4" t="n"/>
      <c r="J667" s="2" t="n"/>
      <c r="K667" s="5" t="n"/>
      <c r="L667" s="6" t="n"/>
      <c r="M667" s="6" t="n"/>
      <c r="N667" s="6" t="n"/>
      <c r="O667" s="6" t="n"/>
      <c r="P667" s="10">
        <f>IF(A667="","",K667*L667)</f>
        <v/>
      </c>
      <c r="Q667" s="10">
        <f>IF(A667="","",IF(H667="Achat",(O667-L667)*K667,IF(H667="Vente",(L667-O667)*K667,0)))</f>
        <v/>
      </c>
      <c r="R667" s="10">
        <f>IF(A667="","",IFERROR(P667*VLOOKUP(F667,'Référentiels'!$A$2:$C$6,3,FALSE),0))</f>
        <v/>
      </c>
      <c r="S667" s="10">
        <f>IF(A667="","",Q667-R667)</f>
        <v/>
      </c>
      <c r="T667" s="10">
        <f>IF(A667="","",MAX(L667-M667,M667-L667)*K667)</f>
        <v/>
      </c>
      <c r="U667" s="11">
        <f>IF(A667="","",IFERROR(S667/T667,0))</f>
        <v/>
      </c>
      <c r="V667" s="12">
        <f>IF(A667="","",IF(S667&gt;0,"Gagnant",IF(S667&lt;0,"Perdant","Égalité")))</f>
        <v/>
      </c>
      <c r="W667" s="2" t="n"/>
      <c r="X667" s="4" t="n"/>
    </row>
    <row r="668">
      <c r="A668" s="2" t="n"/>
      <c r="B668" s="3" t="n"/>
      <c r="C668" s="3" t="n"/>
      <c r="D668" s="4" t="n"/>
      <c r="E668" s="4" t="n"/>
      <c r="F668" s="4" t="n"/>
      <c r="G668" s="4" t="n"/>
      <c r="H668" s="2" t="n"/>
      <c r="I668" s="4" t="n"/>
      <c r="J668" s="2" t="n"/>
      <c r="K668" s="5" t="n"/>
      <c r="L668" s="6" t="n"/>
      <c r="M668" s="6" t="n"/>
      <c r="N668" s="6" t="n"/>
      <c r="O668" s="6" t="n"/>
      <c r="P668" s="7">
        <f>IF(A668="","",K668*L668)</f>
        <v/>
      </c>
      <c r="Q668" s="7">
        <f>IF(A668="","",IF(H668="Achat",(O668-L668)*K668,IF(H668="Vente",(L668-O668)*K668,0)))</f>
        <v/>
      </c>
      <c r="R668" s="7">
        <f>IF(A668="","",IFERROR(P668*VLOOKUP(F668,'Référentiels'!$A$2:$C$6,3,FALSE),0))</f>
        <v/>
      </c>
      <c r="S668" s="7">
        <f>IF(A668="","",Q668-R668)</f>
        <v/>
      </c>
      <c r="T668" s="7">
        <f>IF(A668="","",MAX(L668-M668,M668-L668)*K668)</f>
        <v/>
      </c>
      <c r="U668" s="8">
        <f>IF(A668="","",IFERROR(S668/T668,0))</f>
        <v/>
      </c>
      <c r="V668" s="9">
        <f>IF(A668="","",IF(S668&gt;0,"Gagnant",IF(S668&lt;0,"Perdant","Égalité")))</f>
        <v/>
      </c>
      <c r="W668" s="2" t="n"/>
      <c r="X668" s="4" t="n"/>
    </row>
    <row r="669">
      <c r="A669" s="2" t="n"/>
      <c r="B669" s="3" t="n"/>
      <c r="C669" s="3" t="n"/>
      <c r="D669" s="4" t="n"/>
      <c r="E669" s="4" t="n"/>
      <c r="F669" s="4" t="n"/>
      <c r="G669" s="4" t="n"/>
      <c r="H669" s="2" t="n"/>
      <c r="I669" s="4" t="n"/>
      <c r="J669" s="2" t="n"/>
      <c r="K669" s="5" t="n"/>
      <c r="L669" s="6" t="n"/>
      <c r="M669" s="6" t="n"/>
      <c r="N669" s="6" t="n"/>
      <c r="O669" s="6" t="n"/>
      <c r="P669" s="10">
        <f>IF(A669="","",K669*L669)</f>
        <v/>
      </c>
      <c r="Q669" s="10">
        <f>IF(A669="","",IF(H669="Achat",(O669-L669)*K669,IF(H669="Vente",(L669-O669)*K669,0)))</f>
        <v/>
      </c>
      <c r="R669" s="10">
        <f>IF(A669="","",IFERROR(P669*VLOOKUP(F669,'Référentiels'!$A$2:$C$6,3,FALSE),0))</f>
        <v/>
      </c>
      <c r="S669" s="10">
        <f>IF(A669="","",Q669-R669)</f>
        <v/>
      </c>
      <c r="T669" s="10">
        <f>IF(A669="","",MAX(L669-M669,M669-L669)*K669)</f>
        <v/>
      </c>
      <c r="U669" s="11">
        <f>IF(A669="","",IFERROR(S669/T669,0))</f>
        <v/>
      </c>
      <c r="V669" s="12">
        <f>IF(A669="","",IF(S669&gt;0,"Gagnant",IF(S669&lt;0,"Perdant","Égalité")))</f>
        <v/>
      </c>
      <c r="W669" s="2" t="n"/>
      <c r="X669" s="4" t="n"/>
    </row>
    <row r="670">
      <c r="A670" s="2" t="n"/>
      <c r="B670" s="3" t="n"/>
      <c r="C670" s="3" t="n"/>
      <c r="D670" s="4" t="n"/>
      <c r="E670" s="4" t="n"/>
      <c r="F670" s="4" t="n"/>
      <c r="G670" s="4" t="n"/>
      <c r="H670" s="2" t="n"/>
      <c r="I670" s="4" t="n"/>
      <c r="J670" s="2" t="n"/>
      <c r="K670" s="5" t="n"/>
      <c r="L670" s="6" t="n"/>
      <c r="M670" s="6" t="n"/>
      <c r="N670" s="6" t="n"/>
      <c r="O670" s="6" t="n"/>
      <c r="P670" s="7">
        <f>IF(A670="","",K670*L670)</f>
        <v/>
      </c>
      <c r="Q670" s="7">
        <f>IF(A670="","",IF(H670="Achat",(O670-L670)*K670,IF(H670="Vente",(L670-O670)*K670,0)))</f>
        <v/>
      </c>
      <c r="R670" s="7">
        <f>IF(A670="","",IFERROR(P670*VLOOKUP(F670,'Référentiels'!$A$2:$C$6,3,FALSE),0))</f>
        <v/>
      </c>
      <c r="S670" s="7">
        <f>IF(A670="","",Q670-R670)</f>
        <v/>
      </c>
      <c r="T670" s="7">
        <f>IF(A670="","",MAX(L670-M670,M670-L670)*K670)</f>
        <v/>
      </c>
      <c r="U670" s="8">
        <f>IF(A670="","",IFERROR(S670/T670,0))</f>
        <v/>
      </c>
      <c r="V670" s="9">
        <f>IF(A670="","",IF(S670&gt;0,"Gagnant",IF(S670&lt;0,"Perdant","Égalité")))</f>
        <v/>
      </c>
      <c r="W670" s="2" t="n"/>
      <c r="X670" s="4" t="n"/>
    </row>
    <row r="671">
      <c r="A671" s="2" t="n"/>
      <c r="B671" s="3" t="n"/>
      <c r="C671" s="3" t="n"/>
      <c r="D671" s="4" t="n"/>
      <c r="E671" s="4" t="n"/>
      <c r="F671" s="4" t="n"/>
      <c r="G671" s="4" t="n"/>
      <c r="H671" s="2" t="n"/>
      <c r="I671" s="4" t="n"/>
      <c r="J671" s="2" t="n"/>
      <c r="K671" s="5" t="n"/>
      <c r="L671" s="6" t="n"/>
      <c r="M671" s="6" t="n"/>
      <c r="N671" s="6" t="n"/>
      <c r="O671" s="6" t="n"/>
      <c r="P671" s="10">
        <f>IF(A671="","",K671*L671)</f>
        <v/>
      </c>
      <c r="Q671" s="10">
        <f>IF(A671="","",IF(H671="Achat",(O671-L671)*K671,IF(H671="Vente",(L671-O671)*K671,0)))</f>
        <v/>
      </c>
      <c r="R671" s="10">
        <f>IF(A671="","",IFERROR(P671*VLOOKUP(F671,'Référentiels'!$A$2:$C$6,3,FALSE),0))</f>
        <v/>
      </c>
      <c r="S671" s="10">
        <f>IF(A671="","",Q671-R671)</f>
        <v/>
      </c>
      <c r="T671" s="10">
        <f>IF(A671="","",MAX(L671-M671,M671-L671)*K671)</f>
        <v/>
      </c>
      <c r="U671" s="11">
        <f>IF(A671="","",IFERROR(S671/T671,0))</f>
        <v/>
      </c>
      <c r="V671" s="12">
        <f>IF(A671="","",IF(S671&gt;0,"Gagnant",IF(S671&lt;0,"Perdant","Égalité")))</f>
        <v/>
      </c>
      <c r="W671" s="2" t="n"/>
      <c r="X671" s="4" t="n"/>
    </row>
    <row r="672">
      <c r="A672" s="2" t="n"/>
      <c r="B672" s="3" t="n"/>
      <c r="C672" s="3" t="n"/>
      <c r="D672" s="4" t="n"/>
      <c r="E672" s="4" t="n"/>
      <c r="F672" s="4" t="n"/>
      <c r="G672" s="4" t="n"/>
      <c r="H672" s="2" t="n"/>
      <c r="I672" s="4" t="n"/>
      <c r="J672" s="2" t="n"/>
      <c r="K672" s="5" t="n"/>
      <c r="L672" s="6" t="n"/>
      <c r="M672" s="6" t="n"/>
      <c r="N672" s="6" t="n"/>
      <c r="O672" s="6" t="n"/>
      <c r="P672" s="7">
        <f>IF(A672="","",K672*L672)</f>
        <v/>
      </c>
      <c r="Q672" s="7">
        <f>IF(A672="","",IF(H672="Achat",(O672-L672)*K672,IF(H672="Vente",(L672-O672)*K672,0)))</f>
        <v/>
      </c>
      <c r="R672" s="7">
        <f>IF(A672="","",IFERROR(P672*VLOOKUP(F672,'Référentiels'!$A$2:$C$6,3,FALSE),0))</f>
        <v/>
      </c>
      <c r="S672" s="7">
        <f>IF(A672="","",Q672-R672)</f>
        <v/>
      </c>
      <c r="T672" s="7">
        <f>IF(A672="","",MAX(L672-M672,M672-L672)*K672)</f>
        <v/>
      </c>
      <c r="U672" s="8">
        <f>IF(A672="","",IFERROR(S672/T672,0))</f>
        <v/>
      </c>
      <c r="V672" s="9">
        <f>IF(A672="","",IF(S672&gt;0,"Gagnant",IF(S672&lt;0,"Perdant","Égalité")))</f>
        <v/>
      </c>
      <c r="W672" s="2" t="n"/>
      <c r="X672" s="4" t="n"/>
    </row>
    <row r="673">
      <c r="A673" s="2" t="n"/>
      <c r="B673" s="3" t="n"/>
      <c r="C673" s="3" t="n"/>
      <c r="D673" s="4" t="n"/>
      <c r="E673" s="4" t="n"/>
      <c r="F673" s="4" t="n"/>
      <c r="G673" s="4" t="n"/>
      <c r="H673" s="2" t="n"/>
      <c r="I673" s="4" t="n"/>
      <c r="J673" s="2" t="n"/>
      <c r="K673" s="5" t="n"/>
      <c r="L673" s="6" t="n"/>
      <c r="M673" s="6" t="n"/>
      <c r="N673" s="6" t="n"/>
      <c r="O673" s="6" t="n"/>
      <c r="P673" s="10">
        <f>IF(A673="","",K673*L673)</f>
        <v/>
      </c>
      <c r="Q673" s="10">
        <f>IF(A673="","",IF(H673="Achat",(O673-L673)*K673,IF(H673="Vente",(L673-O673)*K673,0)))</f>
        <v/>
      </c>
      <c r="R673" s="10">
        <f>IF(A673="","",IFERROR(P673*VLOOKUP(F673,'Référentiels'!$A$2:$C$6,3,FALSE),0))</f>
        <v/>
      </c>
      <c r="S673" s="10">
        <f>IF(A673="","",Q673-R673)</f>
        <v/>
      </c>
      <c r="T673" s="10">
        <f>IF(A673="","",MAX(L673-M673,M673-L673)*K673)</f>
        <v/>
      </c>
      <c r="U673" s="11">
        <f>IF(A673="","",IFERROR(S673/T673,0))</f>
        <v/>
      </c>
      <c r="V673" s="12">
        <f>IF(A673="","",IF(S673&gt;0,"Gagnant",IF(S673&lt;0,"Perdant","Égalité")))</f>
        <v/>
      </c>
      <c r="W673" s="2" t="n"/>
      <c r="X673" s="4" t="n"/>
    </row>
    <row r="674">
      <c r="A674" s="2" t="n"/>
      <c r="B674" s="3" t="n"/>
      <c r="C674" s="3" t="n"/>
      <c r="D674" s="4" t="n"/>
      <c r="E674" s="4" t="n"/>
      <c r="F674" s="4" t="n"/>
      <c r="G674" s="4" t="n"/>
      <c r="H674" s="2" t="n"/>
      <c r="I674" s="4" t="n"/>
      <c r="J674" s="2" t="n"/>
      <c r="K674" s="5" t="n"/>
      <c r="L674" s="6" t="n"/>
      <c r="M674" s="6" t="n"/>
      <c r="N674" s="6" t="n"/>
      <c r="O674" s="6" t="n"/>
      <c r="P674" s="7">
        <f>IF(A674="","",K674*L674)</f>
        <v/>
      </c>
      <c r="Q674" s="7">
        <f>IF(A674="","",IF(H674="Achat",(O674-L674)*K674,IF(H674="Vente",(L674-O674)*K674,0)))</f>
        <v/>
      </c>
      <c r="R674" s="7">
        <f>IF(A674="","",IFERROR(P674*VLOOKUP(F674,'Référentiels'!$A$2:$C$6,3,FALSE),0))</f>
        <v/>
      </c>
      <c r="S674" s="7">
        <f>IF(A674="","",Q674-R674)</f>
        <v/>
      </c>
      <c r="T674" s="7">
        <f>IF(A674="","",MAX(L674-M674,M674-L674)*K674)</f>
        <v/>
      </c>
      <c r="U674" s="8">
        <f>IF(A674="","",IFERROR(S674/T674,0))</f>
        <v/>
      </c>
      <c r="V674" s="9">
        <f>IF(A674="","",IF(S674&gt;0,"Gagnant",IF(S674&lt;0,"Perdant","Égalité")))</f>
        <v/>
      </c>
      <c r="W674" s="2" t="n"/>
      <c r="X674" s="4" t="n"/>
    </row>
    <row r="675">
      <c r="A675" s="2" t="n"/>
      <c r="B675" s="3" t="n"/>
      <c r="C675" s="3" t="n"/>
      <c r="D675" s="4" t="n"/>
      <c r="E675" s="4" t="n"/>
      <c r="F675" s="4" t="n"/>
      <c r="G675" s="4" t="n"/>
      <c r="H675" s="2" t="n"/>
      <c r="I675" s="4" t="n"/>
      <c r="J675" s="2" t="n"/>
      <c r="K675" s="5" t="n"/>
      <c r="L675" s="6" t="n"/>
      <c r="M675" s="6" t="n"/>
      <c r="N675" s="6" t="n"/>
      <c r="O675" s="6" t="n"/>
      <c r="P675" s="10">
        <f>IF(A675="","",K675*L675)</f>
        <v/>
      </c>
      <c r="Q675" s="10">
        <f>IF(A675="","",IF(H675="Achat",(O675-L675)*K675,IF(H675="Vente",(L675-O675)*K675,0)))</f>
        <v/>
      </c>
      <c r="R675" s="10">
        <f>IF(A675="","",IFERROR(P675*VLOOKUP(F675,'Référentiels'!$A$2:$C$6,3,FALSE),0))</f>
        <v/>
      </c>
      <c r="S675" s="10">
        <f>IF(A675="","",Q675-R675)</f>
        <v/>
      </c>
      <c r="T675" s="10">
        <f>IF(A675="","",MAX(L675-M675,M675-L675)*K675)</f>
        <v/>
      </c>
      <c r="U675" s="11">
        <f>IF(A675="","",IFERROR(S675/T675,0))</f>
        <v/>
      </c>
      <c r="V675" s="12">
        <f>IF(A675="","",IF(S675&gt;0,"Gagnant",IF(S675&lt;0,"Perdant","Égalité")))</f>
        <v/>
      </c>
      <c r="W675" s="2" t="n"/>
      <c r="X675" s="4" t="n"/>
    </row>
    <row r="676">
      <c r="A676" s="2" t="n"/>
      <c r="B676" s="3" t="n"/>
      <c r="C676" s="3" t="n"/>
      <c r="D676" s="4" t="n"/>
      <c r="E676" s="4" t="n"/>
      <c r="F676" s="4" t="n"/>
      <c r="G676" s="4" t="n"/>
      <c r="H676" s="2" t="n"/>
      <c r="I676" s="4" t="n"/>
      <c r="J676" s="2" t="n"/>
      <c r="K676" s="5" t="n"/>
      <c r="L676" s="6" t="n"/>
      <c r="M676" s="6" t="n"/>
      <c r="N676" s="6" t="n"/>
      <c r="O676" s="6" t="n"/>
      <c r="P676" s="7">
        <f>IF(A676="","",K676*L676)</f>
        <v/>
      </c>
      <c r="Q676" s="7">
        <f>IF(A676="","",IF(H676="Achat",(O676-L676)*K676,IF(H676="Vente",(L676-O676)*K676,0)))</f>
        <v/>
      </c>
      <c r="R676" s="7">
        <f>IF(A676="","",IFERROR(P676*VLOOKUP(F676,'Référentiels'!$A$2:$C$6,3,FALSE),0))</f>
        <v/>
      </c>
      <c r="S676" s="7">
        <f>IF(A676="","",Q676-R676)</f>
        <v/>
      </c>
      <c r="T676" s="7">
        <f>IF(A676="","",MAX(L676-M676,M676-L676)*K676)</f>
        <v/>
      </c>
      <c r="U676" s="8">
        <f>IF(A676="","",IFERROR(S676/T676,0))</f>
        <v/>
      </c>
      <c r="V676" s="9">
        <f>IF(A676="","",IF(S676&gt;0,"Gagnant",IF(S676&lt;0,"Perdant","Égalité")))</f>
        <v/>
      </c>
      <c r="W676" s="2" t="n"/>
      <c r="X676" s="4" t="n"/>
    </row>
    <row r="677">
      <c r="A677" s="2" t="n"/>
      <c r="B677" s="3" t="n"/>
      <c r="C677" s="3" t="n"/>
      <c r="D677" s="4" t="n"/>
      <c r="E677" s="4" t="n"/>
      <c r="F677" s="4" t="n"/>
      <c r="G677" s="4" t="n"/>
      <c r="H677" s="2" t="n"/>
      <c r="I677" s="4" t="n"/>
      <c r="J677" s="2" t="n"/>
      <c r="K677" s="5" t="n"/>
      <c r="L677" s="6" t="n"/>
      <c r="M677" s="6" t="n"/>
      <c r="N677" s="6" t="n"/>
      <c r="O677" s="6" t="n"/>
      <c r="P677" s="10">
        <f>IF(A677="","",K677*L677)</f>
        <v/>
      </c>
      <c r="Q677" s="10">
        <f>IF(A677="","",IF(H677="Achat",(O677-L677)*K677,IF(H677="Vente",(L677-O677)*K677,0)))</f>
        <v/>
      </c>
      <c r="R677" s="10">
        <f>IF(A677="","",IFERROR(P677*VLOOKUP(F677,'Référentiels'!$A$2:$C$6,3,FALSE),0))</f>
        <v/>
      </c>
      <c r="S677" s="10">
        <f>IF(A677="","",Q677-R677)</f>
        <v/>
      </c>
      <c r="T677" s="10">
        <f>IF(A677="","",MAX(L677-M677,M677-L677)*K677)</f>
        <v/>
      </c>
      <c r="U677" s="11">
        <f>IF(A677="","",IFERROR(S677/T677,0))</f>
        <v/>
      </c>
      <c r="V677" s="12">
        <f>IF(A677="","",IF(S677&gt;0,"Gagnant",IF(S677&lt;0,"Perdant","Égalité")))</f>
        <v/>
      </c>
      <c r="W677" s="2" t="n"/>
      <c r="X677" s="4" t="n"/>
    </row>
    <row r="678">
      <c r="A678" s="2" t="n"/>
      <c r="B678" s="3" t="n"/>
      <c r="C678" s="3" t="n"/>
      <c r="D678" s="4" t="n"/>
      <c r="E678" s="4" t="n"/>
      <c r="F678" s="4" t="n"/>
      <c r="G678" s="4" t="n"/>
      <c r="H678" s="2" t="n"/>
      <c r="I678" s="4" t="n"/>
      <c r="J678" s="2" t="n"/>
      <c r="K678" s="5" t="n"/>
      <c r="L678" s="6" t="n"/>
      <c r="M678" s="6" t="n"/>
      <c r="N678" s="6" t="n"/>
      <c r="O678" s="6" t="n"/>
      <c r="P678" s="7">
        <f>IF(A678="","",K678*L678)</f>
        <v/>
      </c>
      <c r="Q678" s="7">
        <f>IF(A678="","",IF(H678="Achat",(O678-L678)*K678,IF(H678="Vente",(L678-O678)*K678,0)))</f>
        <v/>
      </c>
      <c r="R678" s="7">
        <f>IF(A678="","",IFERROR(P678*VLOOKUP(F678,'Référentiels'!$A$2:$C$6,3,FALSE),0))</f>
        <v/>
      </c>
      <c r="S678" s="7">
        <f>IF(A678="","",Q678-R678)</f>
        <v/>
      </c>
      <c r="T678" s="7">
        <f>IF(A678="","",MAX(L678-M678,M678-L678)*K678)</f>
        <v/>
      </c>
      <c r="U678" s="8">
        <f>IF(A678="","",IFERROR(S678/T678,0))</f>
        <v/>
      </c>
      <c r="V678" s="9">
        <f>IF(A678="","",IF(S678&gt;0,"Gagnant",IF(S678&lt;0,"Perdant","Égalité")))</f>
        <v/>
      </c>
      <c r="W678" s="2" t="n"/>
      <c r="X678" s="4" t="n"/>
    </row>
    <row r="679">
      <c r="A679" s="2" t="n"/>
      <c r="B679" s="3" t="n"/>
      <c r="C679" s="3" t="n"/>
      <c r="D679" s="4" t="n"/>
      <c r="E679" s="4" t="n"/>
      <c r="F679" s="4" t="n"/>
      <c r="G679" s="4" t="n"/>
      <c r="H679" s="2" t="n"/>
      <c r="I679" s="4" t="n"/>
      <c r="J679" s="2" t="n"/>
      <c r="K679" s="5" t="n"/>
      <c r="L679" s="6" t="n"/>
      <c r="M679" s="6" t="n"/>
      <c r="N679" s="6" t="n"/>
      <c r="O679" s="6" t="n"/>
      <c r="P679" s="10">
        <f>IF(A679="","",K679*L679)</f>
        <v/>
      </c>
      <c r="Q679" s="10">
        <f>IF(A679="","",IF(H679="Achat",(O679-L679)*K679,IF(H679="Vente",(L679-O679)*K679,0)))</f>
        <v/>
      </c>
      <c r="R679" s="10">
        <f>IF(A679="","",IFERROR(P679*VLOOKUP(F679,'Référentiels'!$A$2:$C$6,3,FALSE),0))</f>
        <v/>
      </c>
      <c r="S679" s="10">
        <f>IF(A679="","",Q679-R679)</f>
        <v/>
      </c>
      <c r="T679" s="10">
        <f>IF(A679="","",MAX(L679-M679,M679-L679)*K679)</f>
        <v/>
      </c>
      <c r="U679" s="11">
        <f>IF(A679="","",IFERROR(S679/T679,0))</f>
        <v/>
      </c>
      <c r="V679" s="12">
        <f>IF(A679="","",IF(S679&gt;0,"Gagnant",IF(S679&lt;0,"Perdant","Égalité")))</f>
        <v/>
      </c>
      <c r="W679" s="2" t="n"/>
      <c r="X679" s="4" t="n"/>
    </row>
    <row r="680">
      <c r="A680" s="2" t="n"/>
      <c r="B680" s="3" t="n"/>
      <c r="C680" s="3" t="n"/>
      <c r="D680" s="4" t="n"/>
      <c r="E680" s="4" t="n"/>
      <c r="F680" s="4" t="n"/>
      <c r="G680" s="4" t="n"/>
      <c r="H680" s="2" t="n"/>
      <c r="I680" s="4" t="n"/>
      <c r="J680" s="2" t="n"/>
      <c r="K680" s="5" t="n"/>
      <c r="L680" s="6" t="n"/>
      <c r="M680" s="6" t="n"/>
      <c r="N680" s="6" t="n"/>
      <c r="O680" s="6" t="n"/>
      <c r="P680" s="7">
        <f>IF(A680="","",K680*L680)</f>
        <v/>
      </c>
      <c r="Q680" s="7">
        <f>IF(A680="","",IF(H680="Achat",(O680-L680)*K680,IF(H680="Vente",(L680-O680)*K680,0)))</f>
        <v/>
      </c>
      <c r="R680" s="7">
        <f>IF(A680="","",IFERROR(P680*VLOOKUP(F680,'Référentiels'!$A$2:$C$6,3,FALSE),0))</f>
        <v/>
      </c>
      <c r="S680" s="7">
        <f>IF(A680="","",Q680-R680)</f>
        <v/>
      </c>
      <c r="T680" s="7">
        <f>IF(A680="","",MAX(L680-M680,M680-L680)*K680)</f>
        <v/>
      </c>
      <c r="U680" s="8">
        <f>IF(A680="","",IFERROR(S680/T680,0))</f>
        <v/>
      </c>
      <c r="V680" s="9">
        <f>IF(A680="","",IF(S680&gt;0,"Gagnant",IF(S680&lt;0,"Perdant","Égalité")))</f>
        <v/>
      </c>
      <c r="W680" s="2" t="n"/>
      <c r="X680" s="4" t="n"/>
    </row>
    <row r="681">
      <c r="A681" s="2" t="n"/>
      <c r="B681" s="3" t="n"/>
      <c r="C681" s="3" t="n"/>
      <c r="D681" s="4" t="n"/>
      <c r="E681" s="4" t="n"/>
      <c r="F681" s="4" t="n"/>
      <c r="G681" s="4" t="n"/>
      <c r="H681" s="2" t="n"/>
      <c r="I681" s="4" t="n"/>
      <c r="J681" s="2" t="n"/>
      <c r="K681" s="5" t="n"/>
      <c r="L681" s="6" t="n"/>
      <c r="M681" s="6" t="n"/>
      <c r="N681" s="6" t="n"/>
      <c r="O681" s="6" t="n"/>
      <c r="P681" s="10">
        <f>IF(A681="","",K681*L681)</f>
        <v/>
      </c>
      <c r="Q681" s="10">
        <f>IF(A681="","",IF(H681="Achat",(O681-L681)*K681,IF(H681="Vente",(L681-O681)*K681,0)))</f>
        <v/>
      </c>
      <c r="R681" s="10">
        <f>IF(A681="","",IFERROR(P681*VLOOKUP(F681,'Référentiels'!$A$2:$C$6,3,FALSE),0))</f>
        <v/>
      </c>
      <c r="S681" s="10">
        <f>IF(A681="","",Q681-R681)</f>
        <v/>
      </c>
      <c r="T681" s="10">
        <f>IF(A681="","",MAX(L681-M681,M681-L681)*K681)</f>
        <v/>
      </c>
      <c r="U681" s="11">
        <f>IF(A681="","",IFERROR(S681/T681,0))</f>
        <v/>
      </c>
      <c r="V681" s="12">
        <f>IF(A681="","",IF(S681&gt;0,"Gagnant",IF(S681&lt;0,"Perdant","Égalité")))</f>
        <v/>
      </c>
      <c r="W681" s="2" t="n"/>
      <c r="X681" s="4" t="n"/>
    </row>
    <row r="682">
      <c r="A682" s="2" t="n"/>
      <c r="B682" s="3" t="n"/>
      <c r="C682" s="3" t="n"/>
      <c r="D682" s="4" t="n"/>
      <c r="E682" s="4" t="n"/>
      <c r="F682" s="4" t="n"/>
      <c r="G682" s="4" t="n"/>
      <c r="H682" s="2" t="n"/>
      <c r="I682" s="4" t="n"/>
      <c r="J682" s="2" t="n"/>
      <c r="K682" s="5" t="n"/>
      <c r="L682" s="6" t="n"/>
      <c r="M682" s="6" t="n"/>
      <c r="N682" s="6" t="n"/>
      <c r="O682" s="6" t="n"/>
      <c r="P682" s="7">
        <f>IF(A682="","",K682*L682)</f>
        <v/>
      </c>
      <c r="Q682" s="7">
        <f>IF(A682="","",IF(H682="Achat",(O682-L682)*K682,IF(H682="Vente",(L682-O682)*K682,0)))</f>
        <v/>
      </c>
      <c r="R682" s="7">
        <f>IF(A682="","",IFERROR(P682*VLOOKUP(F682,'Référentiels'!$A$2:$C$6,3,FALSE),0))</f>
        <v/>
      </c>
      <c r="S682" s="7">
        <f>IF(A682="","",Q682-R682)</f>
        <v/>
      </c>
      <c r="T682" s="7">
        <f>IF(A682="","",MAX(L682-M682,M682-L682)*K682)</f>
        <v/>
      </c>
      <c r="U682" s="8">
        <f>IF(A682="","",IFERROR(S682/T682,0))</f>
        <v/>
      </c>
      <c r="V682" s="9">
        <f>IF(A682="","",IF(S682&gt;0,"Gagnant",IF(S682&lt;0,"Perdant","Égalité")))</f>
        <v/>
      </c>
      <c r="W682" s="2" t="n"/>
      <c r="X682" s="4" t="n"/>
    </row>
    <row r="683">
      <c r="A683" s="2" t="n"/>
      <c r="B683" s="3" t="n"/>
      <c r="C683" s="3" t="n"/>
      <c r="D683" s="4" t="n"/>
      <c r="E683" s="4" t="n"/>
      <c r="F683" s="4" t="n"/>
      <c r="G683" s="4" t="n"/>
      <c r="H683" s="2" t="n"/>
      <c r="I683" s="4" t="n"/>
      <c r="J683" s="2" t="n"/>
      <c r="K683" s="5" t="n"/>
      <c r="L683" s="6" t="n"/>
      <c r="M683" s="6" t="n"/>
      <c r="N683" s="6" t="n"/>
      <c r="O683" s="6" t="n"/>
      <c r="P683" s="10">
        <f>IF(A683="","",K683*L683)</f>
        <v/>
      </c>
      <c r="Q683" s="10">
        <f>IF(A683="","",IF(H683="Achat",(O683-L683)*K683,IF(H683="Vente",(L683-O683)*K683,0)))</f>
        <v/>
      </c>
      <c r="R683" s="10">
        <f>IF(A683="","",IFERROR(P683*VLOOKUP(F683,'Référentiels'!$A$2:$C$6,3,FALSE),0))</f>
        <v/>
      </c>
      <c r="S683" s="10">
        <f>IF(A683="","",Q683-R683)</f>
        <v/>
      </c>
      <c r="T683" s="10">
        <f>IF(A683="","",MAX(L683-M683,M683-L683)*K683)</f>
        <v/>
      </c>
      <c r="U683" s="11">
        <f>IF(A683="","",IFERROR(S683/T683,0))</f>
        <v/>
      </c>
      <c r="V683" s="12">
        <f>IF(A683="","",IF(S683&gt;0,"Gagnant",IF(S683&lt;0,"Perdant","Égalité")))</f>
        <v/>
      </c>
      <c r="W683" s="2" t="n"/>
      <c r="X683" s="4" t="n"/>
    </row>
    <row r="684">
      <c r="A684" s="2" t="n"/>
      <c r="B684" s="3" t="n"/>
      <c r="C684" s="3" t="n"/>
      <c r="D684" s="4" t="n"/>
      <c r="E684" s="4" t="n"/>
      <c r="F684" s="4" t="n"/>
      <c r="G684" s="4" t="n"/>
      <c r="H684" s="2" t="n"/>
      <c r="I684" s="4" t="n"/>
      <c r="J684" s="2" t="n"/>
      <c r="K684" s="5" t="n"/>
      <c r="L684" s="6" t="n"/>
      <c r="M684" s="6" t="n"/>
      <c r="N684" s="6" t="n"/>
      <c r="O684" s="6" t="n"/>
      <c r="P684" s="7">
        <f>IF(A684="","",K684*L684)</f>
        <v/>
      </c>
      <c r="Q684" s="7">
        <f>IF(A684="","",IF(H684="Achat",(O684-L684)*K684,IF(H684="Vente",(L684-O684)*K684,0)))</f>
        <v/>
      </c>
      <c r="R684" s="7">
        <f>IF(A684="","",IFERROR(P684*VLOOKUP(F684,'Référentiels'!$A$2:$C$6,3,FALSE),0))</f>
        <v/>
      </c>
      <c r="S684" s="7">
        <f>IF(A684="","",Q684-R684)</f>
        <v/>
      </c>
      <c r="T684" s="7">
        <f>IF(A684="","",MAX(L684-M684,M684-L684)*K684)</f>
        <v/>
      </c>
      <c r="U684" s="8">
        <f>IF(A684="","",IFERROR(S684/T684,0))</f>
        <v/>
      </c>
      <c r="V684" s="9">
        <f>IF(A684="","",IF(S684&gt;0,"Gagnant",IF(S684&lt;0,"Perdant","Égalité")))</f>
        <v/>
      </c>
      <c r="W684" s="2" t="n"/>
      <c r="X684" s="4" t="n"/>
    </row>
    <row r="685">
      <c r="A685" s="2" t="n"/>
      <c r="B685" s="3" t="n"/>
      <c r="C685" s="3" t="n"/>
      <c r="D685" s="4" t="n"/>
      <c r="E685" s="4" t="n"/>
      <c r="F685" s="4" t="n"/>
      <c r="G685" s="4" t="n"/>
      <c r="H685" s="2" t="n"/>
      <c r="I685" s="4" t="n"/>
      <c r="J685" s="2" t="n"/>
      <c r="K685" s="5" t="n"/>
      <c r="L685" s="6" t="n"/>
      <c r="M685" s="6" t="n"/>
      <c r="N685" s="6" t="n"/>
      <c r="O685" s="6" t="n"/>
      <c r="P685" s="10">
        <f>IF(A685="","",K685*L685)</f>
        <v/>
      </c>
      <c r="Q685" s="10">
        <f>IF(A685="","",IF(H685="Achat",(O685-L685)*K685,IF(H685="Vente",(L685-O685)*K685,0)))</f>
        <v/>
      </c>
      <c r="R685" s="10">
        <f>IF(A685="","",IFERROR(P685*VLOOKUP(F685,'Référentiels'!$A$2:$C$6,3,FALSE),0))</f>
        <v/>
      </c>
      <c r="S685" s="10">
        <f>IF(A685="","",Q685-R685)</f>
        <v/>
      </c>
      <c r="T685" s="10">
        <f>IF(A685="","",MAX(L685-M685,M685-L685)*K685)</f>
        <v/>
      </c>
      <c r="U685" s="11">
        <f>IF(A685="","",IFERROR(S685/T685,0))</f>
        <v/>
      </c>
      <c r="V685" s="12">
        <f>IF(A685="","",IF(S685&gt;0,"Gagnant",IF(S685&lt;0,"Perdant","Égalité")))</f>
        <v/>
      </c>
      <c r="W685" s="2" t="n"/>
      <c r="X685" s="4" t="n"/>
    </row>
    <row r="686">
      <c r="A686" s="2" t="n"/>
      <c r="B686" s="3" t="n"/>
      <c r="C686" s="3" t="n"/>
      <c r="D686" s="4" t="n"/>
      <c r="E686" s="4" t="n"/>
      <c r="F686" s="4" t="n"/>
      <c r="G686" s="4" t="n"/>
      <c r="H686" s="2" t="n"/>
      <c r="I686" s="4" t="n"/>
      <c r="J686" s="2" t="n"/>
      <c r="K686" s="5" t="n"/>
      <c r="L686" s="6" t="n"/>
      <c r="M686" s="6" t="n"/>
      <c r="N686" s="6" t="n"/>
      <c r="O686" s="6" t="n"/>
      <c r="P686" s="7">
        <f>IF(A686="","",K686*L686)</f>
        <v/>
      </c>
      <c r="Q686" s="7">
        <f>IF(A686="","",IF(H686="Achat",(O686-L686)*K686,IF(H686="Vente",(L686-O686)*K686,0)))</f>
        <v/>
      </c>
      <c r="R686" s="7">
        <f>IF(A686="","",IFERROR(P686*VLOOKUP(F686,'Référentiels'!$A$2:$C$6,3,FALSE),0))</f>
        <v/>
      </c>
      <c r="S686" s="7">
        <f>IF(A686="","",Q686-R686)</f>
        <v/>
      </c>
      <c r="T686" s="7">
        <f>IF(A686="","",MAX(L686-M686,M686-L686)*K686)</f>
        <v/>
      </c>
      <c r="U686" s="8">
        <f>IF(A686="","",IFERROR(S686/T686,0))</f>
        <v/>
      </c>
      <c r="V686" s="9">
        <f>IF(A686="","",IF(S686&gt;0,"Gagnant",IF(S686&lt;0,"Perdant","Égalité")))</f>
        <v/>
      </c>
      <c r="W686" s="2" t="n"/>
      <c r="X686" s="4" t="n"/>
    </row>
    <row r="687">
      <c r="A687" s="2" t="n"/>
      <c r="B687" s="3" t="n"/>
      <c r="C687" s="3" t="n"/>
      <c r="D687" s="4" t="n"/>
      <c r="E687" s="4" t="n"/>
      <c r="F687" s="4" t="n"/>
      <c r="G687" s="4" t="n"/>
      <c r="H687" s="2" t="n"/>
      <c r="I687" s="4" t="n"/>
      <c r="J687" s="2" t="n"/>
      <c r="K687" s="5" t="n"/>
      <c r="L687" s="6" t="n"/>
      <c r="M687" s="6" t="n"/>
      <c r="N687" s="6" t="n"/>
      <c r="O687" s="6" t="n"/>
      <c r="P687" s="10">
        <f>IF(A687="","",K687*L687)</f>
        <v/>
      </c>
      <c r="Q687" s="10">
        <f>IF(A687="","",IF(H687="Achat",(O687-L687)*K687,IF(H687="Vente",(L687-O687)*K687,0)))</f>
        <v/>
      </c>
      <c r="R687" s="10">
        <f>IF(A687="","",IFERROR(P687*VLOOKUP(F687,'Référentiels'!$A$2:$C$6,3,FALSE),0))</f>
        <v/>
      </c>
      <c r="S687" s="10">
        <f>IF(A687="","",Q687-R687)</f>
        <v/>
      </c>
      <c r="T687" s="10">
        <f>IF(A687="","",MAX(L687-M687,M687-L687)*K687)</f>
        <v/>
      </c>
      <c r="U687" s="11">
        <f>IF(A687="","",IFERROR(S687/T687,0))</f>
        <v/>
      </c>
      <c r="V687" s="12">
        <f>IF(A687="","",IF(S687&gt;0,"Gagnant",IF(S687&lt;0,"Perdant","Égalité")))</f>
        <v/>
      </c>
      <c r="W687" s="2" t="n"/>
      <c r="X687" s="4" t="n"/>
    </row>
    <row r="688">
      <c r="A688" s="2" t="n"/>
      <c r="B688" s="3" t="n"/>
      <c r="C688" s="3" t="n"/>
      <c r="D688" s="4" t="n"/>
      <c r="E688" s="4" t="n"/>
      <c r="F688" s="4" t="n"/>
      <c r="G688" s="4" t="n"/>
      <c r="H688" s="2" t="n"/>
      <c r="I688" s="4" t="n"/>
      <c r="J688" s="2" t="n"/>
      <c r="K688" s="5" t="n"/>
      <c r="L688" s="6" t="n"/>
      <c r="M688" s="6" t="n"/>
      <c r="N688" s="6" t="n"/>
      <c r="O688" s="6" t="n"/>
      <c r="P688" s="7">
        <f>IF(A688="","",K688*L688)</f>
        <v/>
      </c>
      <c r="Q688" s="7">
        <f>IF(A688="","",IF(H688="Achat",(O688-L688)*K688,IF(H688="Vente",(L688-O688)*K688,0)))</f>
        <v/>
      </c>
      <c r="R688" s="7">
        <f>IF(A688="","",IFERROR(P688*VLOOKUP(F688,'Référentiels'!$A$2:$C$6,3,FALSE),0))</f>
        <v/>
      </c>
      <c r="S688" s="7">
        <f>IF(A688="","",Q688-R688)</f>
        <v/>
      </c>
      <c r="T688" s="7">
        <f>IF(A688="","",MAX(L688-M688,M688-L688)*K688)</f>
        <v/>
      </c>
      <c r="U688" s="8">
        <f>IF(A688="","",IFERROR(S688/T688,0))</f>
        <v/>
      </c>
      <c r="V688" s="9">
        <f>IF(A688="","",IF(S688&gt;0,"Gagnant",IF(S688&lt;0,"Perdant","Égalité")))</f>
        <v/>
      </c>
      <c r="W688" s="2" t="n"/>
      <c r="X688" s="4" t="n"/>
    </row>
    <row r="689">
      <c r="A689" s="2" t="n"/>
      <c r="B689" s="3" t="n"/>
      <c r="C689" s="3" t="n"/>
      <c r="D689" s="4" t="n"/>
      <c r="E689" s="4" t="n"/>
      <c r="F689" s="4" t="n"/>
      <c r="G689" s="4" t="n"/>
      <c r="H689" s="2" t="n"/>
      <c r="I689" s="4" t="n"/>
      <c r="J689" s="2" t="n"/>
      <c r="K689" s="5" t="n"/>
      <c r="L689" s="6" t="n"/>
      <c r="M689" s="6" t="n"/>
      <c r="N689" s="6" t="n"/>
      <c r="O689" s="6" t="n"/>
      <c r="P689" s="10">
        <f>IF(A689="","",K689*L689)</f>
        <v/>
      </c>
      <c r="Q689" s="10">
        <f>IF(A689="","",IF(H689="Achat",(O689-L689)*K689,IF(H689="Vente",(L689-O689)*K689,0)))</f>
        <v/>
      </c>
      <c r="R689" s="10">
        <f>IF(A689="","",IFERROR(P689*VLOOKUP(F689,'Référentiels'!$A$2:$C$6,3,FALSE),0))</f>
        <v/>
      </c>
      <c r="S689" s="10">
        <f>IF(A689="","",Q689-R689)</f>
        <v/>
      </c>
      <c r="T689" s="10">
        <f>IF(A689="","",MAX(L689-M689,M689-L689)*K689)</f>
        <v/>
      </c>
      <c r="U689" s="11">
        <f>IF(A689="","",IFERROR(S689/T689,0))</f>
        <v/>
      </c>
      <c r="V689" s="12">
        <f>IF(A689="","",IF(S689&gt;0,"Gagnant",IF(S689&lt;0,"Perdant","Égalité")))</f>
        <v/>
      </c>
      <c r="W689" s="2" t="n"/>
      <c r="X689" s="4" t="n"/>
    </row>
    <row r="690">
      <c r="A690" s="2" t="n"/>
      <c r="B690" s="3" t="n"/>
      <c r="C690" s="3" t="n"/>
      <c r="D690" s="4" t="n"/>
      <c r="E690" s="4" t="n"/>
      <c r="F690" s="4" t="n"/>
      <c r="G690" s="4" t="n"/>
      <c r="H690" s="2" t="n"/>
      <c r="I690" s="4" t="n"/>
      <c r="J690" s="2" t="n"/>
      <c r="K690" s="5" t="n"/>
      <c r="L690" s="6" t="n"/>
      <c r="M690" s="6" t="n"/>
      <c r="N690" s="6" t="n"/>
      <c r="O690" s="6" t="n"/>
      <c r="P690" s="7">
        <f>IF(A690="","",K690*L690)</f>
        <v/>
      </c>
      <c r="Q690" s="7">
        <f>IF(A690="","",IF(H690="Achat",(O690-L690)*K690,IF(H690="Vente",(L690-O690)*K690,0)))</f>
        <v/>
      </c>
      <c r="R690" s="7">
        <f>IF(A690="","",IFERROR(P690*VLOOKUP(F690,'Référentiels'!$A$2:$C$6,3,FALSE),0))</f>
        <v/>
      </c>
      <c r="S690" s="7">
        <f>IF(A690="","",Q690-R690)</f>
        <v/>
      </c>
      <c r="T690" s="7">
        <f>IF(A690="","",MAX(L690-M690,M690-L690)*K690)</f>
        <v/>
      </c>
      <c r="U690" s="8">
        <f>IF(A690="","",IFERROR(S690/T690,0))</f>
        <v/>
      </c>
      <c r="V690" s="9">
        <f>IF(A690="","",IF(S690&gt;0,"Gagnant",IF(S690&lt;0,"Perdant","Égalité")))</f>
        <v/>
      </c>
      <c r="W690" s="2" t="n"/>
      <c r="X690" s="4" t="n"/>
    </row>
    <row r="691">
      <c r="A691" s="2" t="n"/>
      <c r="B691" s="3" t="n"/>
      <c r="C691" s="3" t="n"/>
      <c r="D691" s="4" t="n"/>
      <c r="E691" s="4" t="n"/>
      <c r="F691" s="4" t="n"/>
      <c r="G691" s="4" t="n"/>
      <c r="H691" s="2" t="n"/>
      <c r="I691" s="4" t="n"/>
      <c r="J691" s="2" t="n"/>
      <c r="K691" s="5" t="n"/>
      <c r="L691" s="6" t="n"/>
      <c r="M691" s="6" t="n"/>
      <c r="N691" s="6" t="n"/>
      <c r="O691" s="6" t="n"/>
      <c r="P691" s="10">
        <f>IF(A691="","",K691*L691)</f>
        <v/>
      </c>
      <c r="Q691" s="10">
        <f>IF(A691="","",IF(H691="Achat",(O691-L691)*K691,IF(H691="Vente",(L691-O691)*K691,0)))</f>
        <v/>
      </c>
      <c r="R691" s="10">
        <f>IF(A691="","",IFERROR(P691*VLOOKUP(F691,'Référentiels'!$A$2:$C$6,3,FALSE),0))</f>
        <v/>
      </c>
      <c r="S691" s="10">
        <f>IF(A691="","",Q691-R691)</f>
        <v/>
      </c>
      <c r="T691" s="10">
        <f>IF(A691="","",MAX(L691-M691,M691-L691)*K691)</f>
        <v/>
      </c>
      <c r="U691" s="11">
        <f>IF(A691="","",IFERROR(S691/T691,0))</f>
        <v/>
      </c>
      <c r="V691" s="12">
        <f>IF(A691="","",IF(S691&gt;0,"Gagnant",IF(S691&lt;0,"Perdant","Égalité")))</f>
        <v/>
      </c>
      <c r="W691" s="2" t="n"/>
      <c r="X691" s="4" t="n"/>
    </row>
    <row r="692">
      <c r="A692" s="2" t="n"/>
      <c r="B692" s="3" t="n"/>
      <c r="C692" s="3" t="n"/>
      <c r="D692" s="4" t="n"/>
      <c r="E692" s="4" t="n"/>
      <c r="F692" s="4" t="n"/>
      <c r="G692" s="4" t="n"/>
      <c r="H692" s="2" t="n"/>
      <c r="I692" s="4" t="n"/>
      <c r="J692" s="2" t="n"/>
      <c r="K692" s="5" t="n"/>
      <c r="L692" s="6" t="n"/>
      <c r="M692" s="6" t="n"/>
      <c r="N692" s="6" t="n"/>
      <c r="O692" s="6" t="n"/>
      <c r="P692" s="7">
        <f>IF(A692="","",K692*L692)</f>
        <v/>
      </c>
      <c r="Q692" s="7">
        <f>IF(A692="","",IF(H692="Achat",(O692-L692)*K692,IF(H692="Vente",(L692-O692)*K692,0)))</f>
        <v/>
      </c>
      <c r="R692" s="7">
        <f>IF(A692="","",IFERROR(P692*VLOOKUP(F692,'Référentiels'!$A$2:$C$6,3,FALSE),0))</f>
        <v/>
      </c>
      <c r="S692" s="7">
        <f>IF(A692="","",Q692-R692)</f>
        <v/>
      </c>
      <c r="T692" s="7">
        <f>IF(A692="","",MAX(L692-M692,M692-L692)*K692)</f>
        <v/>
      </c>
      <c r="U692" s="8">
        <f>IF(A692="","",IFERROR(S692/T692,0))</f>
        <v/>
      </c>
      <c r="V692" s="9">
        <f>IF(A692="","",IF(S692&gt;0,"Gagnant",IF(S692&lt;0,"Perdant","Égalité")))</f>
        <v/>
      </c>
      <c r="W692" s="2" t="n"/>
      <c r="X692" s="4" t="n"/>
    </row>
    <row r="693">
      <c r="A693" s="2" t="n"/>
      <c r="B693" s="3" t="n"/>
      <c r="C693" s="3" t="n"/>
      <c r="D693" s="4" t="n"/>
      <c r="E693" s="4" t="n"/>
      <c r="F693" s="4" t="n"/>
      <c r="G693" s="4" t="n"/>
      <c r="H693" s="2" t="n"/>
      <c r="I693" s="4" t="n"/>
      <c r="J693" s="2" t="n"/>
      <c r="K693" s="5" t="n"/>
      <c r="L693" s="6" t="n"/>
      <c r="M693" s="6" t="n"/>
      <c r="N693" s="6" t="n"/>
      <c r="O693" s="6" t="n"/>
      <c r="P693" s="10">
        <f>IF(A693="","",K693*L693)</f>
        <v/>
      </c>
      <c r="Q693" s="10">
        <f>IF(A693="","",IF(H693="Achat",(O693-L693)*K693,IF(H693="Vente",(L693-O693)*K693,0)))</f>
        <v/>
      </c>
      <c r="R693" s="10">
        <f>IF(A693="","",IFERROR(P693*VLOOKUP(F693,'Référentiels'!$A$2:$C$6,3,FALSE),0))</f>
        <v/>
      </c>
      <c r="S693" s="10">
        <f>IF(A693="","",Q693-R693)</f>
        <v/>
      </c>
      <c r="T693" s="10">
        <f>IF(A693="","",MAX(L693-M693,M693-L693)*K693)</f>
        <v/>
      </c>
      <c r="U693" s="11">
        <f>IF(A693="","",IFERROR(S693/T693,0))</f>
        <v/>
      </c>
      <c r="V693" s="12">
        <f>IF(A693="","",IF(S693&gt;0,"Gagnant",IF(S693&lt;0,"Perdant","Égalité")))</f>
        <v/>
      </c>
      <c r="W693" s="2" t="n"/>
      <c r="X693" s="4" t="n"/>
    </row>
    <row r="694">
      <c r="A694" s="2" t="n"/>
      <c r="B694" s="3" t="n"/>
      <c r="C694" s="3" t="n"/>
      <c r="D694" s="4" t="n"/>
      <c r="E694" s="4" t="n"/>
      <c r="F694" s="4" t="n"/>
      <c r="G694" s="4" t="n"/>
      <c r="H694" s="2" t="n"/>
      <c r="I694" s="4" t="n"/>
      <c r="J694" s="2" t="n"/>
      <c r="K694" s="5" t="n"/>
      <c r="L694" s="6" t="n"/>
      <c r="M694" s="6" t="n"/>
      <c r="N694" s="6" t="n"/>
      <c r="O694" s="6" t="n"/>
      <c r="P694" s="7">
        <f>IF(A694="","",K694*L694)</f>
        <v/>
      </c>
      <c r="Q694" s="7">
        <f>IF(A694="","",IF(H694="Achat",(O694-L694)*K694,IF(H694="Vente",(L694-O694)*K694,0)))</f>
        <v/>
      </c>
      <c r="R694" s="7">
        <f>IF(A694="","",IFERROR(P694*VLOOKUP(F694,'Référentiels'!$A$2:$C$6,3,FALSE),0))</f>
        <v/>
      </c>
      <c r="S694" s="7">
        <f>IF(A694="","",Q694-R694)</f>
        <v/>
      </c>
      <c r="T694" s="7">
        <f>IF(A694="","",MAX(L694-M694,M694-L694)*K694)</f>
        <v/>
      </c>
      <c r="U694" s="8">
        <f>IF(A694="","",IFERROR(S694/T694,0))</f>
        <v/>
      </c>
      <c r="V694" s="9">
        <f>IF(A694="","",IF(S694&gt;0,"Gagnant",IF(S694&lt;0,"Perdant","Égalité")))</f>
        <v/>
      </c>
      <c r="W694" s="2" t="n"/>
      <c r="X694" s="4" t="n"/>
    </row>
    <row r="695">
      <c r="A695" s="2" t="n"/>
      <c r="B695" s="3" t="n"/>
      <c r="C695" s="3" t="n"/>
      <c r="D695" s="4" t="n"/>
      <c r="E695" s="4" t="n"/>
      <c r="F695" s="4" t="n"/>
      <c r="G695" s="4" t="n"/>
      <c r="H695" s="2" t="n"/>
      <c r="I695" s="4" t="n"/>
      <c r="J695" s="2" t="n"/>
      <c r="K695" s="5" t="n"/>
      <c r="L695" s="6" t="n"/>
      <c r="M695" s="6" t="n"/>
      <c r="N695" s="6" t="n"/>
      <c r="O695" s="6" t="n"/>
      <c r="P695" s="10">
        <f>IF(A695="","",K695*L695)</f>
        <v/>
      </c>
      <c r="Q695" s="10">
        <f>IF(A695="","",IF(H695="Achat",(O695-L695)*K695,IF(H695="Vente",(L695-O695)*K695,0)))</f>
        <v/>
      </c>
      <c r="R695" s="10">
        <f>IF(A695="","",IFERROR(P695*VLOOKUP(F695,'Référentiels'!$A$2:$C$6,3,FALSE),0))</f>
        <v/>
      </c>
      <c r="S695" s="10">
        <f>IF(A695="","",Q695-R695)</f>
        <v/>
      </c>
      <c r="T695" s="10">
        <f>IF(A695="","",MAX(L695-M695,M695-L695)*K695)</f>
        <v/>
      </c>
      <c r="U695" s="11">
        <f>IF(A695="","",IFERROR(S695/T695,0))</f>
        <v/>
      </c>
      <c r="V695" s="12">
        <f>IF(A695="","",IF(S695&gt;0,"Gagnant",IF(S695&lt;0,"Perdant","Égalité")))</f>
        <v/>
      </c>
      <c r="W695" s="2" t="n"/>
      <c r="X695" s="4" t="n"/>
    </row>
    <row r="696">
      <c r="A696" s="2" t="n"/>
      <c r="B696" s="3" t="n"/>
      <c r="C696" s="3" t="n"/>
      <c r="D696" s="4" t="n"/>
      <c r="E696" s="4" t="n"/>
      <c r="F696" s="4" t="n"/>
      <c r="G696" s="4" t="n"/>
      <c r="H696" s="2" t="n"/>
      <c r="I696" s="4" t="n"/>
      <c r="J696" s="2" t="n"/>
      <c r="K696" s="5" t="n"/>
      <c r="L696" s="6" t="n"/>
      <c r="M696" s="6" t="n"/>
      <c r="N696" s="6" t="n"/>
      <c r="O696" s="6" t="n"/>
      <c r="P696" s="7">
        <f>IF(A696="","",K696*L696)</f>
        <v/>
      </c>
      <c r="Q696" s="7">
        <f>IF(A696="","",IF(H696="Achat",(O696-L696)*K696,IF(H696="Vente",(L696-O696)*K696,0)))</f>
        <v/>
      </c>
      <c r="R696" s="7">
        <f>IF(A696="","",IFERROR(P696*VLOOKUP(F696,'Référentiels'!$A$2:$C$6,3,FALSE),0))</f>
        <v/>
      </c>
      <c r="S696" s="7">
        <f>IF(A696="","",Q696-R696)</f>
        <v/>
      </c>
      <c r="T696" s="7">
        <f>IF(A696="","",MAX(L696-M696,M696-L696)*K696)</f>
        <v/>
      </c>
      <c r="U696" s="8">
        <f>IF(A696="","",IFERROR(S696/T696,0))</f>
        <v/>
      </c>
      <c r="V696" s="9">
        <f>IF(A696="","",IF(S696&gt;0,"Gagnant",IF(S696&lt;0,"Perdant","Égalité")))</f>
        <v/>
      </c>
      <c r="W696" s="2" t="n"/>
      <c r="X696" s="4" t="n"/>
    </row>
    <row r="697">
      <c r="A697" s="2" t="n"/>
      <c r="B697" s="3" t="n"/>
      <c r="C697" s="3" t="n"/>
      <c r="D697" s="4" t="n"/>
      <c r="E697" s="4" t="n"/>
      <c r="F697" s="4" t="n"/>
      <c r="G697" s="4" t="n"/>
      <c r="H697" s="2" t="n"/>
      <c r="I697" s="4" t="n"/>
      <c r="J697" s="2" t="n"/>
      <c r="K697" s="5" t="n"/>
      <c r="L697" s="6" t="n"/>
      <c r="M697" s="6" t="n"/>
      <c r="N697" s="6" t="n"/>
      <c r="O697" s="6" t="n"/>
      <c r="P697" s="10">
        <f>IF(A697="","",K697*L697)</f>
        <v/>
      </c>
      <c r="Q697" s="10">
        <f>IF(A697="","",IF(H697="Achat",(O697-L697)*K697,IF(H697="Vente",(L697-O697)*K697,0)))</f>
        <v/>
      </c>
      <c r="R697" s="10">
        <f>IF(A697="","",IFERROR(P697*VLOOKUP(F697,'Référentiels'!$A$2:$C$6,3,FALSE),0))</f>
        <v/>
      </c>
      <c r="S697" s="10">
        <f>IF(A697="","",Q697-R697)</f>
        <v/>
      </c>
      <c r="T697" s="10">
        <f>IF(A697="","",MAX(L697-M697,M697-L697)*K697)</f>
        <v/>
      </c>
      <c r="U697" s="11">
        <f>IF(A697="","",IFERROR(S697/T697,0))</f>
        <v/>
      </c>
      <c r="V697" s="12">
        <f>IF(A697="","",IF(S697&gt;0,"Gagnant",IF(S697&lt;0,"Perdant","Égalité")))</f>
        <v/>
      </c>
      <c r="W697" s="2" t="n"/>
      <c r="X697" s="4" t="n"/>
    </row>
    <row r="698">
      <c r="A698" s="2" t="n"/>
      <c r="B698" s="3" t="n"/>
      <c r="C698" s="3" t="n"/>
      <c r="D698" s="4" t="n"/>
      <c r="E698" s="4" t="n"/>
      <c r="F698" s="4" t="n"/>
      <c r="G698" s="4" t="n"/>
      <c r="H698" s="2" t="n"/>
      <c r="I698" s="4" t="n"/>
      <c r="J698" s="2" t="n"/>
      <c r="K698" s="5" t="n"/>
      <c r="L698" s="6" t="n"/>
      <c r="M698" s="6" t="n"/>
      <c r="N698" s="6" t="n"/>
      <c r="O698" s="6" t="n"/>
      <c r="P698" s="7">
        <f>IF(A698="","",K698*L698)</f>
        <v/>
      </c>
      <c r="Q698" s="7">
        <f>IF(A698="","",IF(H698="Achat",(O698-L698)*K698,IF(H698="Vente",(L698-O698)*K698,0)))</f>
        <v/>
      </c>
      <c r="R698" s="7">
        <f>IF(A698="","",IFERROR(P698*VLOOKUP(F698,'Référentiels'!$A$2:$C$6,3,FALSE),0))</f>
        <v/>
      </c>
      <c r="S698" s="7">
        <f>IF(A698="","",Q698-R698)</f>
        <v/>
      </c>
      <c r="T698" s="7">
        <f>IF(A698="","",MAX(L698-M698,M698-L698)*K698)</f>
        <v/>
      </c>
      <c r="U698" s="8">
        <f>IF(A698="","",IFERROR(S698/T698,0))</f>
        <v/>
      </c>
      <c r="V698" s="9">
        <f>IF(A698="","",IF(S698&gt;0,"Gagnant",IF(S698&lt;0,"Perdant","Égalité")))</f>
        <v/>
      </c>
      <c r="W698" s="2" t="n"/>
      <c r="X698" s="4" t="n"/>
    </row>
    <row r="699">
      <c r="A699" s="2" t="n"/>
      <c r="B699" s="3" t="n"/>
      <c r="C699" s="3" t="n"/>
      <c r="D699" s="4" t="n"/>
      <c r="E699" s="4" t="n"/>
      <c r="F699" s="4" t="n"/>
      <c r="G699" s="4" t="n"/>
      <c r="H699" s="2" t="n"/>
      <c r="I699" s="4" t="n"/>
      <c r="J699" s="2" t="n"/>
      <c r="K699" s="5" t="n"/>
      <c r="L699" s="6" t="n"/>
      <c r="M699" s="6" t="n"/>
      <c r="N699" s="6" t="n"/>
      <c r="O699" s="6" t="n"/>
      <c r="P699" s="10">
        <f>IF(A699="","",K699*L699)</f>
        <v/>
      </c>
      <c r="Q699" s="10">
        <f>IF(A699="","",IF(H699="Achat",(O699-L699)*K699,IF(H699="Vente",(L699-O699)*K699,0)))</f>
        <v/>
      </c>
      <c r="R699" s="10">
        <f>IF(A699="","",IFERROR(P699*VLOOKUP(F699,'Référentiels'!$A$2:$C$6,3,FALSE),0))</f>
        <v/>
      </c>
      <c r="S699" s="10">
        <f>IF(A699="","",Q699-R699)</f>
        <v/>
      </c>
      <c r="T699" s="10">
        <f>IF(A699="","",MAX(L699-M699,M699-L699)*K699)</f>
        <v/>
      </c>
      <c r="U699" s="11">
        <f>IF(A699="","",IFERROR(S699/T699,0))</f>
        <v/>
      </c>
      <c r="V699" s="12">
        <f>IF(A699="","",IF(S699&gt;0,"Gagnant",IF(S699&lt;0,"Perdant","Égalité")))</f>
        <v/>
      </c>
      <c r="W699" s="2" t="n"/>
      <c r="X699" s="4" t="n"/>
    </row>
    <row r="700">
      <c r="A700" s="2" t="n"/>
      <c r="B700" s="3" t="n"/>
      <c r="C700" s="3" t="n"/>
      <c r="D700" s="4" t="n"/>
      <c r="E700" s="4" t="n"/>
      <c r="F700" s="4" t="n"/>
      <c r="G700" s="4" t="n"/>
      <c r="H700" s="2" t="n"/>
      <c r="I700" s="4" t="n"/>
      <c r="J700" s="2" t="n"/>
      <c r="K700" s="5" t="n"/>
      <c r="L700" s="6" t="n"/>
      <c r="M700" s="6" t="n"/>
      <c r="N700" s="6" t="n"/>
      <c r="O700" s="6" t="n"/>
      <c r="P700" s="7">
        <f>IF(A700="","",K700*L700)</f>
        <v/>
      </c>
      <c r="Q700" s="7">
        <f>IF(A700="","",IF(H700="Achat",(O700-L700)*K700,IF(H700="Vente",(L700-O700)*K700,0)))</f>
        <v/>
      </c>
      <c r="R700" s="7">
        <f>IF(A700="","",IFERROR(P700*VLOOKUP(F700,'Référentiels'!$A$2:$C$6,3,FALSE),0))</f>
        <v/>
      </c>
      <c r="S700" s="7">
        <f>IF(A700="","",Q700-R700)</f>
        <v/>
      </c>
      <c r="T700" s="7">
        <f>IF(A700="","",MAX(L700-M700,M700-L700)*K700)</f>
        <v/>
      </c>
      <c r="U700" s="8">
        <f>IF(A700="","",IFERROR(S700/T700,0))</f>
        <v/>
      </c>
      <c r="V700" s="9">
        <f>IF(A700="","",IF(S700&gt;0,"Gagnant",IF(S700&lt;0,"Perdant","Égalité")))</f>
        <v/>
      </c>
      <c r="W700" s="2" t="n"/>
      <c r="X700" s="4" t="n"/>
    </row>
    <row r="701">
      <c r="A701" s="2" t="n"/>
      <c r="B701" s="3" t="n"/>
      <c r="C701" s="3" t="n"/>
      <c r="D701" s="4" t="n"/>
      <c r="E701" s="4" t="n"/>
      <c r="F701" s="4" t="n"/>
      <c r="G701" s="4" t="n"/>
      <c r="H701" s="2" t="n"/>
      <c r="I701" s="4" t="n"/>
      <c r="J701" s="2" t="n"/>
      <c r="K701" s="5" t="n"/>
      <c r="L701" s="6" t="n"/>
      <c r="M701" s="6" t="n"/>
      <c r="N701" s="6" t="n"/>
      <c r="O701" s="6" t="n"/>
      <c r="P701" s="10">
        <f>IF(A701="","",K701*L701)</f>
        <v/>
      </c>
      <c r="Q701" s="10">
        <f>IF(A701="","",IF(H701="Achat",(O701-L701)*K701,IF(H701="Vente",(L701-O701)*K701,0)))</f>
        <v/>
      </c>
      <c r="R701" s="10">
        <f>IF(A701="","",IFERROR(P701*VLOOKUP(F701,'Référentiels'!$A$2:$C$6,3,FALSE),0))</f>
        <v/>
      </c>
      <c r="S701" s="10">
        <f>IF(A701="","",Q701-R701)</f>
        <v/>
      </c>
      <c r="T701" s="10">
        <f>IF(A701="","",MAX(L701-M701,M701-L701)*K701)</f>
        <v/>
      </c>
      <c r="U701" s="11">
        <f>IF(A701="","",IFERROR(S701/T701,0))</f>
        <v/>
      </c>
      <c r="V701" s="12">
        <f>IF(A701="","",IF(S701&gt;0,"Gagnant",IF(S701&lt;0,"Perdant","Égalité")))</f>
        <v/>
      </c>
      <c r="W701" s="2" t="n"/>
      <c r="X701" s="4" t="n"/>
    </row>
    <row r="702">
      <c r="A702" s="2" t="n"/>
      <c r="B702" s="3" t="n"/>
      <c r="C702" s="3" t="n"/>
      <c r="D702" s="4" t="n"/>
      <c r="E702" s="4" t="n"/>
      <c r="F702" s="4" t="n"/>
      <c r="G702" s="4" t="n"/>
      <c r="H702" s="2" t="n"/>
      <c r="I702" s="4" t="n"/>
      <c r="J702" s="2" t="n"/>
      <c r="K702" s="5" t="n"/>
      <c r="L702" s="6" t="n"/>
      <c r="M702" s="6" t="n"/>
      <c r="N702" s="6" t="n"/>
      <c r="O702" s="6" t="n"/>
      <c r="P702" s="7">
        <f>IF(A702="","",K702*L702)</f>
        <v/>
      </c>
      <c r="Q702" s="7">
        <f>IF(A702="","",IF(H702="Achat",(O702-L702)*K702,IF(H702="Vente",(L702-O702)*K702,0)))</f>
        <v/>
      </c>
      <c r="R702" s="7">
        <f>IF(A702="","",IFERROR(P702*VLOOKUP(F702,'Référentiels'!$A$2:$C$6,3,FALSE),0))</f>
        <v/>
      </c>
      <c r="S702" s="7">
        <f>IF(A702="","",Q702-R702)</f>
        <v/>
      </c>
      <c r="T702" s="7">
        <f>IF(A702="","",MAX(L702-M702,M702-L702)*K702)</f>
        <v/>
      </c>
      <c r="U702" s="8">
        <f>IF(A702="","",IFERROR(S702/T702,0))</f>
        <v/>
      </c>
      <c r="V702" s="9">
        <f>IF(A702="","",IF(S702&gt;0,"Gagnant",IF(S702&lt;0,"Perdant","Égalité")))</f>
        <v/>
      </c>
      <c r="W702" s="2" t="n"/>
      <c r="X702" s="4" t="n"/>
    </row>
    <row r="703">
      <c r="A703" s="2" t="n"/>
      <c r="B703" s="3" t="n"/>
      <c r="C703" s="3" t="n"/>
      <c r="D703" s="4" t="n"/>
      <c r="E703" s="4" t="n"/>
      <c r="F703" s="4" t="n"/>
      <c r="G703" s="4" t="n"/>
      <c r="H703" s="2" t="n"/>
      <c r="I703" s="4" t="n"/>
      <c r="J703" s="2" t="n"/>
      <c r="K703" s="5" t="n"/>
      <c r="L703" s="6" t="n"/>
      <c r="M703" s="6" t="n"/>
      <c r="N703" s="6" t="n"/>
      <c r="O703" s="6" t="n"/>
      <c r="P703" s="10">
        <f>IF(A703="","",K703*L703)</f>
        <v/>
      </c>
      <c r="Q703" s="10">
        <f>IF(A703="","",IF(H703="Achat",(O703-L703)*K703,IF(H703="Vente",(L703-O703)*K703,0)))</f>
        <v/>
      </c>
      <c r="R703" s="10">
        <f>IF(A703="","",IFERROR(P703*VLOOKUP(F703,'Référentiels'!$A$2:$C$6,3,FALSE),0))</f>
        <v/>
      </c>
      <c r="S703" s="10">
        <f>IF(A703="","",Q703-R703)</f>
        <v/>
      </c>
      <c r="T703" s="10">
        <f>IF(A703="","",MAX(L703-M703,M703-L703)*K703)</f>
        <v/>
      </c>
      <c r="U703" s="11">
        <f>IF(A703="","",IFERROR(S703/T703,0))</f>
        <v/>
      </c>
      <c r="V703" s="12">
        <f>IF(A703="","",IF(S703&gt;0,"Gagnant",IF(S703&lt;0,"Perdant","Égalité")))</f>
        <v/>
      </c>
      <c r="W703" s="2" t="n"/>
      <c r="X703" s="4" t="n"/>
    </row>
    <row r="704">
      <c r="A704" s="2" t="n"/>
      <c r="B704" s="3" t="n"/>
      <c r="C704" s="3" t="n"/>
      <c r="D704" s="4" t="n"/>
      <c r="E704" s="4" t="n"/>
      <c r="F704" s="4" t="n"/>
      <c r="G704" s="4" t="n"/>
      <c r="H704" s="2" t="n"/>
      <c r="I704" s="4" t="n"/>
      <c r="J704" s="2" t="n"/>
      <c r="K704" s="5" t="n"/>
      <c r="L704" s="6" t="n"/>
      <c r="M704" s="6" t="n"/>
      <c r="N704" s="6" t="n"/>
      <c r="O704" s="6" t="n"/>
      <c r="P704" s="7">
        <f>IF(A704="","",K704*L704)</f>
        <v/>
      </c>
      <c r="Q704" s="7">
        <f>IF(A704="","",IF(H704="Achat",(O704-L704)*K704,IF(H704="Vente",(L704-O704)*K704,0)))</f>
        <v/>
      </c>
      <c r="R704" s="7">
        <f>IF(A704="","",IFERROR(P704*VLOOKUP(F704,'Référentiels'!$A$2:$C$6,3,FALSE),0))</f>
        <v/>
      </c>
      <c r="S704" s="7">
        <f>IF(A704="","",Q704-R704)</f>
        <v/>
      </c>
      <c r="T704" s="7">
        <f>IF(A704="","",MAX(L704-M704,M704-L704)*K704)</f>
        <v/>
      </c>
      <c r="U704" s="8">
        <f>IF(A704="","",IFERROR(S704/T704,0))</f>
        <v/>
      </c>
      <c r="V704" s="9">
        <f>IF(A704="","",IF(S704&gt;0,"Gagnant",IF(S704&lt;0,"Perdant","Égalité")))</f>
        <v/>
      </c>
      <c r="W704" s="2" t="n"/>
      <c r="X704" s="4" t="n"/>
    </row>
    <row r="705">
      <c r="A705" s="2" t="n"/>
      <c r="B705" s="3" t="n"/>
      <c r="C705" s="3" t="n"/>
      <c r="D705" s="4" t="n"/>
      <c r="E705" s="4" t="n"/>
      <c r="F705" s="4" t="n"/>
      <c r="G705" s="4" t="n"/>
      <c r="H705" s="2" t="n"/>
      <c r="I705" s="4" t="n"/>
      <c r="J705" s="2" t="n"/>
      <c r="K705" s="5" t="n"/>
      <c r="L705" s="6" t="n"/>
      <c r="M705" s="6" t="n"/>
      <c r="N705" s="6" t="n"/>
      <c r="O705" s="6" t="n"/>
      <c r="P705" s="10">
        <f>IF(A705="","",K705*L705)</f>
        <v/>
      </c>
      <c r="Q705" s="10">
        <f>IF(A705="","",IF(H705="Achat",(O705-L705)*K705,IF(H705="Vente",(L705-O705)*K705,0)))</f>
        <v/>
      </c>
      <c r="R705" s="10">
        <f>IF(A705="","",IFERROR(P705*VLOOKUP(F705,'Référentiels'!$A$2:$C$6,3,FALSE),0))</f>
        <v/>
      </c>
      <c r="S705" s="10">
        <f>IF(A705="","",Q705-R705)</f>
        <v/>
      </c>
      <c r="T705" s="10">
        <f>IF(A705="","",MAX(L705-M705,M705-L705)*K705)</f>
        <v/>
      </c>
      <c r="U705" s="11">
        <f>IF(A705="","",IFERROR(S705/T705,0))</f>
        <v/>
      </c>
      <c r="V705" s="12">
        <f>IF(A705="","",IF(S705&gt;0,"Gagnant",IF(S705&lt;0,"Perdant","Égalité")))</f>
        <v/>
      </c>
      <c r="W705" s="2" t="n"/>
      <c r="X705" s="4" t="n"/>
    </row>
    <row r="706">
      <c r="A706" s="2" t="n"/>
      <c r="B706" s="3" t="n"/>
      <c r="C706" s="3" t="n"/>
      <c r="D706" s="4" t="n"/>
      <c r="E706" s="4" t="n"/>
      <c r="F706" s="4" t="n"/>
      <c r="G706" s="4" t="n"/>
      <c r="H706" s="2" t="n"/>
      <c r="I706" s="4" t="n"/>
      <c r="J706" s="2" t="n"/>
      <c r="K706" s="5" t="n"/>
      <c r="L706" s="6" t="n"/>
      <c r="M706" s="6" t="n"/>
      <c r="N706" s="6" t="n"/>
      <c r="O706" s="6" t="n"/>
      <c r="P706" s="7">
        <f>IF(A706="","",K706*L706)</f>
        <v/>
      </c>
      <c r="Q706" s="7">
        <f>IF(A706="","",IF(H706="Achat",(O706-L706)*K706,IF(H706="Vente",(L706-O706)*K706,0)))</f>
        <v/>
      </c>
      <c r="R706" s="7">
        <f>IF(A706="","",IFERROR(P706*VLOOKUP(F706,'Référentiels'!$A$2:$C$6,3,FALSE),0))</f>
        <v/>
      </c>
      <c r="S706" s="7">
        <f>IF(A706="","",Q706-R706)</f>
        <v/>
      </c>
      <c r="T706" s="7">
        <f>IF(A706="","",MAX(L706-M706,M706-L706)*K706)</f>
        <v/>
      </c>
      <c r="U706" s="8">
        <f>IF(A706="","",IFERROR(S706/T706,0))</f>
        <v/>
      </c>
      <c r="V706" s="9">
        <f>IF(A706="","",IF(S706&gt;0,"Gagnant",IF(S706&lt;0,"Perdant","Égalité")))</f>
        <v/>
      </c>
      <c r="W706" s="2" t="n"/>
      <c r="X706" s="4" t="n"/>
    </row>
    <row r="707">
      <c r="A707" s="2" t="n"/>
      <c r="B707" s="3" t="n"/>
      <c r="C707" s="3" t="n"/>
      <c r="D707" s="4" t="n"/>
      <c r="E707" s="4" t="n"/>
      <c r="F707" s="4" t="n"/>
      <c r="G707" s="4" t="n"/>
      <c r="H707" s="2" t="n"/>
      <c r="I707" s="4" t="n"/>
      <c r="J707" s="2" t="n"/>
      <c r="K707" s="5" t="n"/>
      <c r="L707" s="6" t="n"/>
      <c r="M707" s="6" t="n"/>
      <c r="N707" s="6" t="n"/>
      <c r="O707" s="6" t="n"/>
      <c r="P707" s="10">
        <f>IF(A707="","",K707*L707)</f>
        <v/>
      </c>
      <c r="Q707" s="10">
        <f>IF(A707="","",IF(H707="Achat",(O707-L707)*K707,IF(H707="Vente",(L707-O707)*K707,0)))</f>
        <v/>
      </c>
      <c r="R707" s="10">
        <f>IF(A707="","",IFERROR(P707*VLOOKUP(F707,'Référentiels'!$A$2:$C$6,3,FALSE),0))</f>
        <v/>
      </c>
      <c r="S707" s="10">
        <f>IF(A707="","",Q707-R707)</f>
        <v/>
      </c>
      <c r="T707" s="10">
        <f>IF(A707="","",MAX(L707-M707,M707-L707)*K707)</f>
        <v/>
      </c>
      <c r="U707" s="11">
        <f>IF(A707="","",IFERROR(S707/T707,0))</f>
        <v/>
      </c>
      <c r="V707" s="12">
        <f>IF(A707="","",IF(S707&gt;0,"Gagnant",IF(S707&lt;0,"Perdant","Égalité")))</f>
        <v/>
      </c>
      <c r="W707" s="2" t="n"/>
      <c r="X707" s="4" t="n"/>
    </row>
    <row r="708">
      <c r="A708" s="2" t="n"/>
      <c r="B708" s="3" t="n"/>
      <c r="C708" s="3" t="n"/>
      <c r="D708" s="4" t="n"/>
      <c r="E708" s="4" t="n"/>
      <c r="F708" s="4" t="n"/>
      <c r="G708" s="4" t="n"/>
      <c r="H708" s="2" t="n"/>
      <c r="I708" s="4" t="n"/>
      <c r="J708" s="2" t="n"/>
      <c r="K708" s="5" t="n"/>
      <c r="L708" s="6" t="n"/>
      <c r="M708" s="6" t="n"/>
      <c r="N708" s="6" t="n"/>
      <c r="O708" s="6" t="n"/>
      <c r="P708" s="7">
        <f>IF(A708="","",K708*L708)</f>
        <v/>
      </c>
      <c r="Q708" s="7">
        <f>IF(A708="","",IF(H708="Achat",(O708-L708)*K708,IF(H708="Vente",(L708-O708)*K708,0)))</f>
        <v/>
      </c>
      <c r="R708" s="7">
        <f>IF(A708="","",IFERROR(P708*VLOOKUP(F708,'Référentiels'!$A$2:$C$6,3,FALSE),0))</f>
        <v/>
      </c>
      <c r="S708" s="7">
        <f>IF(A708="","",Q708-R708)</f>
        <v/>
      </c>
      <c r="T708" s="7">
        <f>IF(A708="","",MAX(L708-M708,M708-L708)*K708)</f>
        <v/>
      </c>
      <c r="U708" s="8">
        <f>IF(A708="","",IFERROR(S708/T708,0))</f>
        <v/>
      </c>
      <c r="V708" s="9">
        <f>IF(A708="","",IF(S708&gt;0,"Gagnant",IF(S708&lt;0,"Perdant","Égalité")))</f>
        <v/>
      </c>
      <c r="W708" s="2" t="n"/>
      <c r="X708" s="4" t="n"/>
    </row>
    <row r="709">
      <c r="A709" s="2" t="n"/>
      <c r="B709" s="3" t="n"/>
      <c r="C709" s="3" t="n"/>
      <c r="D709" s="4" t="n"/>
      <c r="E709" s="4" t="n"/>
      <c r="F709" s="4" t="n"/>
      <c r="G709" s="4" t="n"/>
      <c r="H709" s="2" t="n"/>
      <c r="I709" s="4" t="n"/>
      <c r="J709" s="2" t="n"/>
      <c r="K709" s="5" t="n"/>
      <c r="L709" s="6" t="n"/>
      <c r="M709" s="6" t="n"/>
      <c r="N709" s="6" t="n"/>
      <c r="O709" s="6" t="n"/>
      <c r="P709" s="10">
        <f>IF(A709="","",K709*L709)</f>
        <v/>
      </c>
      <c r="Q709" s="10">
        <f>IF(A709="","",IF(H709="Achat",(O709-L709)*K709,IF(H709="Vente",(L709-O709)*K709,0)))</f>
        <v/>
      </c>
      <c r="R709" s="10">
        <f>IF(A709="","",IFERROR(P709*VLOOKUP(F709,'Référentiels'!$A$2:$C$6,3,FALSE),0))</f>
        <v/>
      </c>
      <c r="S709" s="10">
        <f>IF(A709="","",Q709-R709)</f>
        <v/>
      </c>
      <c r="T709" s="10">
        <f>IF(A709="","",MAX(L709-M709,M709-L709)*K709)</f>
        <v/>
      </c>
      <c r="U709" s="11">
        <f>IF(A709="","",IFERROR(S709/T709,0))</f>
        <v/>
      </c>
      <c r="V709" s="12">
        <f>IF(A709="","",IF(S709&gt;0,"Gagnant",IF(S709&lt;0,"Perdant","Égalité")))</f>
        <v/>
      </c>
      <c r="W709" s="2" t="n"/>
      <c r="X709" s="4" t="n"/>
    </row>
    <row r="710">
      <c r="A710" s="2" t="n"/>
      <c r="B710" s="3" t="n"/>
      <c r="C710" s="3" t="n"/>
      <c r="D710" s="4" t="n"/>
      <c r="E710" s="4" t="n"/>
      <c r="F710" s="4" t="n"/>
      <c r="G710" s="4" t="n"/>
      <c r="H710" s="2" t="n"/>
      <c r="I710" s="4" t="n"/>
      <c r="J710" s="2" t="n"/>
      <c r="K710" s="5" t="n"/>
      <c r="L710" s="6" t="n"/>
      <c r="M710" s="6" t="n"/>
      <c r="N710" s="6" t="n"/>
      <c r="O710" s="6" t="n"/>
      <c r="P710" s="7">
        <f>IF(A710="","",K710*L710)</f>
        <v/>
      </c>
      <c r="Q710" s="7">
        <f>IF(A710="","",IF(H710="Achat",(O710-L710)*K710,IF(H710="Vente",(L710-O710)*K710,0)))</f>
        <v/>
      </c>
      <c r="R710" s="7">
        <f>IF(A710="","",IFERROR(P710*VLOOKUP(F710,'Référentiels'!$A$2:$C$6,3,FALSE),0))</f>
        <v/>
      </c>
      <c r="S710" s="7">
        <f>IF(A710="","",Q710-R710)</f>
        <v/>
      </c>
      <c r="T710" s="7">
        <f>IF(A710="","",MAX(L710-M710,M710-L710)*K710)</f>
        <v/>
      </c>
      <c r="U710" s="8">
        <f>IF(A710="","",IFERROR(S710/T710,0))</f>
        <v/>
      </c>
      <c r="V710" s="9">
        <f>IF(A710="","",IF(S710&gt;0,"Gagnant",IF(S710&lt;0,"Perdant","Égalité")))</f>
        <v/>
      </c>
      <c r="W710" s="2" t="n"/>
      <c r="X710" s="4" t="n"/>
    </row>
    <row r="711">
      <c r="A711" s="2" t="n"/>
      <c r="B711" s="3" t="n"/>
      <c r="C711" s="3" t="n"/>
      <c r="D711" s="4" t="n"/>
      <c r="E711" s="4" t="n"/>
      <c r="F711" s="4" t="n"/>
      <c r="G711" s="4" t="n"/>
      <c r="H711" s="2" t="n"/>
      <c r="I711" s="4" t="n"/>
      <c r="J711" s="2" t="n"/>
      <c r="K711" s="5" t="n"/>
      <c r="L711" s="6" t="n"/>
      <c r="M711" s="6" t="n"/>
      <c r="N711" s="6" t="n"/>
      <c r="O711" s="6" t="n"/>
      <c r="P711" s="10">
        <f>IF(A711="","",K711*L711)</f>
        <v/>
      </c>
      <c r="Q711" s="10">
        <f>IF(A711="","",IF(H711="Achat",(O711-L711)*K711,IF(H711="Vente",(L711-O711)*K711,0)))</f>
        <v/>
      </c>
      <c r="R711" s="10">
        <f>IF(A711="","",IFERROR(P711*VLOOKUP(F711,'Référentiels'!$A$2:$C$6,3,FALSE),0))</f>
        <v/>
      </c>
      <c r="S711" s="10">
        <f>IF(A711="","",Q711-R711)</f>
        <v/>
      </c>
      <c r="T711" s="10">
        <f>IF(A711="","",MAX(L711-M711,M711-L711)*K711)</f>
        <v/>
      </c>
      <c r="U711" s="11">
        <f>IF(A711="","",IFERROR(S711/T711,0))</f>
        <v/>
      </c>
      <c r="V711" s="12">
        <f>IF(A711="","",IF(S711&gt;0,"Gagnant",IF(S711&lt;0,"Perdant","Égalité")))</f>
        <v/>
      </c>
      <c r="W711" s="2" t="n"/>
      <c r="X711" s="4" t="n"/>
    </row>
    <row r="712">
      <c r="A712" s="2" t="n"/>
      <c r="B712" s="3" t="n"/>
      <c r="C712" s="3" t="n"/>
      <c r="D712" s="4" t="n"/>
      <c r="E712" s="4" t="n"/>
      <c r="F712" s="4" t="n"/>
      <c r="G712" s="4" t="n"/>
      <c r="H712" s="2" t="n"/>
      <c r="I712" s="4" t="n"/>
      <c r="J712" s="2" t="n"/>
      <c r="K712" s="5" t="n"/>
      <c r="L712" s="6" t="n"/>
      <c r="M712" s="6" t="n"/>
      <c r="N712" s="6" t="n"/>
      <c r="O712" s="6" t="n"/>
      <c r="P712" s="7">
        <f>IF(A712="","",K712*L712)</f>
        <v/>
      </c>
      <c r="Q712" s="7">
        <f>IF(A712="","",IF(H712="Achat",(O712-L712)*K712,IF(H712="Vente",(L712-O712)*K712,0)))</f>
        <v/>
      </c>
      <c r="R712" s="7">
        <f>IF(A712="","",IFERROR(P712*VLOOKUP(F712,'Référentiels'!$A$2:$C$6,3,FALSE),0))</f>
        <v/>
      </c>
      <c r="S712" s="7">
        <f>IF(A712="","",Q712-R712)</f>
        <v/>
      </c>
      <c r="T712" s="7">
        <f>IF(A712="","",MAX(L712-M712,M712-L712)*K712)</f>
        <v/>
      </c>
      <c r="U712" s="8">
        <f>IF(A712="","",IFERROR(S712/T712,0))</f>
        <v/>
      </c>
      <c r="V712" s="9">
        <f>IF(A712="","",IF(S712&gt;0,"Gagnant",IF(S712&lt;0,"Perdant","Égalité")))</f>
        <v/>
      </c>
      <c r="W712" s="2" t="n"/>
      <c r="X712" s="4" t="n"/>
    </row>
    <row r="713">
      <c r="A713" s="2" t="n"/>
      <c r="B713" s="3" t="n"/>
      <c r="C713" s="3" t="n"/>
      <c r="D713" s="4" t="n"/>
      <c r="E713" s="4" t="n"/>
      <c r="F713" s="4" t="n"/>
      <c r="G713" s="4" t="n"/>
      <c r="H713" s="2" t="n"/>
      <c r="I713" s="4" t="n"/>
      <c r="J713" s="2" t="n"/>
      <c r="K713" s="5" t="n"/>
      <c r="L713" s="6" t="n"/>
      <c r="M713" s="6" t="n"/>
      <c r="N713" s="6" t="n"/>
      <c r="O713" s="6" t="n"/>
      <c r="P713" s="10">
        <f>IF(A713="","",K713*L713)</f>
        <v/>
      </c>
      <c r="Q713" s="10">
        <f>IF(A713="","",IF(H713="Achat",(O713-L713)*K713,IF(H713="Vente",(L713-O713)*K713,0)))</f>
        <v/>
      </c>
      <c r="R713" s="10">
        <f>IF(A713="","",IFERROR(P713*VLOOKUP(F713,'Référentiels'!$A$2:$C$6,3,FALSE),0))</f>
        <v/>
      </c>
      <c r="S713" s="10">
        <f>IF(A713="","",Q713-R713)</f>
        <v/>
      </c>
      <c r="T713" s="10">
        <f>IF(A713="","",MAX(L713-M713,M713-L713)*K713)</f>
        <v/>
      </c>
      <c r="U713" s="11">
        <f>IF(A713="","",IFERROR(S713/T713,0))</f>
        <v/>
      </c>
      <c r="V713" s="12">
        <f>IF(A713="","",IF(S713&gt;0,"Gagnant",IF(S713&lt;0,"Perdant","Égalité")))</f>
        <v/>
      </c>
      <c r="W713" s="2" t="n"/>
      <c r="X713" s="4" t="n"/>
    </row>
    <row r="714">
      <c r="A714" s="2" t="n"/>
      <c r="B714" s="3" t="n"/>
      <c r="C714" s="3" t="n"/>
      <c r="D714" s="4" t="n"/>
      <c r="E714" s="4" t="n"/>
      <c r="F714" s="4" t="n"/>
      <c r="G714" s="4" t="n"/>
      <c r="H714" s="2" t="n"/>
      <c r="I714" s="4" t="n"/>
      <c r="J714" s="2" t="n"/>
      <c r="K714" s="5" t="n"/>
      <c r="L714" s="6" t="n"/>
      <c r="M714" s="6" t="n"/>
      <c r="N714" s="6" t="n"/>
      <c r="O714" s="6" t="n"/>
      <c r="P714" s="7">
        <f>IF(A714="","",K714*L714)</f>
        <v/>
      </c>
      <c r="Q714" s="7">
        <f>IF(A714="","",IF(H714="Achat",(O714-L714)*K714,IF(H714="Vente",(L714-O714)*K714,0)))</f>
        <v/>
      </c>
      <c r="R714" s="7">
        <f>IF(A714="","",IFERROR(P714*VLOOKUP(F714,'Référentiels'!$A$2:$C$6,3,FALSE),0))</f>
        <v/>
      </c>
      <c r="S714" s="7">
        <f>IF(A714="","",Q714-R714)</f>
        <v/>
      </c>
      <c r="T714" s="7">
        <f>IF(A714="","",MAX(L714-M714,M714-L714)*K714)</f>
        <v/>
      </c>
      <c r="U714" s="8">
        <f>IF(A714="","",IFERROR(S714/T714,0))</f>
        <v/>
      </c>
      <c r="V714" s="9">
        <f>IF(A714="","",IF(S714&gt;0,"Gagnant",IF(S714&lt;0,"Perdant","Égalité")))</f>
        <v/>
      </c>
      <c r="W714" s="2" t="n"/>
      <c r="X714" s="4" t="n"/>
    </row>
    <row r="715">
      <c r="A715" s="2" t="n"/>
      <c r="B715" s="3" t="n"/>
      <c r="C715" s="3" t="n"/>
      <c r="D715" s="4" t="n"/>
      <c r="E715" s="4" t="n"/>
      <c r="F715" s="4" t="n"/>
      <c r="G715" s="4" t="n"/>
      <c r="H715" s="2" t="n"/>
      <c r="I715" s="4" t="n"/>
      <c r="J715" s="2" t="n"/>
      <c r="K715" s="5" t="n"/>
      <c r="L715" s="6" t="n"/>
      <c r="M715" s="6" t="n"/>
      <c r="N715" s="6" t="n"/>
      <c r="O715" s="6" t="n"/>
      <c r="P715" s="10">
        <f>IF(A715="","",K715*L715)</f>
        <v/>
      </c>
      <c r="Q715" s="10">
        <f>IF(A715="","",IF(H715="Achat",(O715-L715)*K715,IF(H715="Vente",(L715-O715)*K715,0)))</f>
        <v/>
      </c>
      <c r="R715" s="10">
        <f>IF(A715="","",IFERROR(P715*VLOOKUP(F715,'Référentiels'!$A$2:$C$6,3,FALSE),0))</f>
        <v/>
      </c>
      <c r="S715" s="10">
        <f>IF(A715="","",Q715-R715)</f>
        <v/>
      </c>
      <c r="T715" s="10">
        <f>IF(A715="","",MAX(L715-M715,M715-L715)*K715)</f>
        <v/>
      </c>
      <c r="U715" s="11">
        <f>IF(A715="","",IFERROR(S715/T715,0))</f>
        <v/>
      </c>
      <c r="V715" s="12">
        <f>IF(A715="","",IF(S715&gt;0,"Gagnant",IF(S715&lt;0,"Perdant","Égalité")))</f>
        <v/>
      </c>
      <c r="W715" s="2" t="n"/>
      <c r="X715" s="4" t="n"/>
    </row>
    <row r="716">
      <c r="A716" s="2" t="n"/>
      <c r="B716" s="3" t="n"/>
      <c r="C716" s="3" t="n"/>
      <c r="D716" s="4" t="n"/>
      <c r="E716" s="4" t="n"/>
      <c r="F716" s="4" t="n"/>
      <c r="G716" s="4" t="n"/>
      <c r="H716" s="2" t="n"/>
      <c r="I716" s="4" t="n"/>
      <c r="J716" s="2" t="n"/>
      <c r="K716" s="5" t="n"/>
      <c r="L716" s="6" t="n"/>
      <c r="M716" s="6" t="n"/>
      <c r="N716" s="6" t="n"/>
      <c r="O716" s="6" t="n"/>
      <c r="P716" s="7">
        <f>IF(A716="","",K716*L716)</f>
        <v/>
      </c>
      <c r="Q716" s="7">
        <f>IF(A716="","",IF(H716="Achat",(O716-L716)*K716,IF(H716="Vente",(L716-O716)*K716,0)))</f>
        <v/>
      </c>
      <c r="R716" s="7">
        <f>IF(A716="","",IFERROR(P716*VLOOKUP(F716,'Référentiels'!$A$2:$C$6,3,FALSE),0))</f>
        <v/>
      </c>
      <c r="S716" s="7">
        <f>IF(A716="","",Q716-R716)</f>
        <v/>
      </c>
      <c r="T716" s="7">
        <f>IF(A716="","",MAX(L716-M716,M716-L716)*K716)</f>
        <v/>
      </c>
      <c r="U716" s="8">
        <f>IF(A716="","",IFERROR(S716/T716,0))</f>
        <v/>
      </c>
      <c r="V716" s="9">
        <f>IF(A716="","",IF(S716&gt;0,"Gagnant",IF(S716&lt;0,"Perdant","Égalité")))</f>
        <v/>
      </c>
      <c r="W716" s="2" t="n"/>
      <c r="X716" s="4" t="n"/>
    </row>
    <row r="717">
      <c r="A717" s="2" t="n"/>
      <c r="B717" s="3" t="n"/>
      <c r="C717" s="3" t="n"/>
      <c r="D717" s="4" t="n"/>
      <c r="E717" s="4" t="n"/>
      <c r="F717" s="4" t="n"/>
      <c r="G717" s="4" t="n"/>
      <c r="H717" s="2" t="n"/>
      <c r="I717" s="4" t="n"/>
      <c r="J717" s="2" t="n"/>
      <c r="K717" s="5" t="n"/>
      <c r="L717" s="6" t="n"/>
      <c r="M717" s="6" t="n"/>
      <c r="N717" s="6" t="n"/>
      <c r="O717" s="6" t="n"/>
      <c r="P717" s="10">
        <f>IF(A717="","",K717*L717)</f>
        <v/>
      </c>
      <c r="Q717" s="10">
        <f>IF(A717="","",IF(H717="Achat",(O717-L717)*K717,IF(H717="Vente",(L717-O717)*K717,0)))</f>
        <v/>
      </c>
      <c r="R717" s="10">
        <f>IF(A717="","",IFERROR(P717*VLOOKUP(F717,'Référentiels'!$A$2:$C$6,3,FALSE),0))</f>
        <v/>
      </c>
      <c r="S717" s="10">
        <f>IF(A717="","",Q717-R717)</f>
        <v/>
      </c>
      <c r="T717" s="10">
        <f>IF(A717="","",MAX(L717-M717,M717-L717)*K717)</f>
        <v/>
      </c>
      <c r="U717" s="11">
        <f>IF(A717="","",IFERROR(S717/T717,0))</f>
        <v/>
      </c>
      <c r="V717" s="12">
        <f>IF(A717="","",IF(S717&gt;0,"Gagnant",IF(S717&lt;0,"Perdant","Égalité")))</f>
        <v/>
      </c>
      <c r="W717" s="2" t="n"/>
      <c r="X717" s="4" t="n"/>
    </row>
    <row r="718">
      <c r="A718" s="2" t="n"/>
      <c r="B718" s="3" t="n"/>
      <c r="C718" s="3" t="n"/>
      <c r="D718" s="4" t="n"/>
      <c r="E718" s="4" t="n"/>
      <c r="F718" s="4" t="n"/>
      <c r="G718" s="4" t="n"/>
      <c r="H718" s="2" t="n"/>
      <c r="I718" s="4" t="n"/>
      <c r="J718" s="2" t="n"/>
      <c r="K718" s="5" t="n"/>
      <c r="L718" s="6" t="n"/>
      <c r="M718" s="6" t="n"/>
      <c r="N718" s="6" t="n"/>
      <c r="O718" s="6" t="n"/>
      <c r="P718" s="7">
        <f>IF(A718="","",K718*L718)</f>
        <v/>
      </c>
      <c r="Q718" s="7">
        <f>IF(A718="","",IF(H718="Achat",(O718-L718)*K718,IF(H718="Vente",(L718-O718)*K718,0)))</f>
        <v/>
      </c>
      <c r="R718" s="7">
        <f>IF(A718="","",IFERROR(P718*VLOOKUP(F718,'Référentiels'!$A$2:$C$6,3,FALSE),0))</f>
        <v/>
      </c>
      <c r="S718" s="7">
        <f>IF(A718="","",Q718-R718)</f>
        <v/>
      </c>
      <c r="T718" s="7">
        <f>IF(A718="","",MAX(L718-M718,M718-L718)*K718)</f>
        <v/>
      </c>
      <c r="U718" s="8">
        <f>IF(A718="","",IFERROR(S718/T718,0))</f>
        <v/>
      </c>
      <c r="V718" s="9">
        <f>IF(A718="","",IF(S718&gt;0,"Gagnant",IF(S718&lt;0,"Perdant","Égalité")))</f>
        <v/>
      </c>
      <c r="W718" s="2" t="n"/>
      <c r="X718" s="4" t="n"/>
    </row>
    <row r="719">
      <c r="A719" s="2" t="n"/>
      <c r="B719" s="3" t="n"/>
      <c r="C719" s="3" t="n"/>
      <c r="D719" s="4" t="n"/>
      <c r="E719" s="4" t="n"/>
      <c r="F719" s="4" t="n"/>
      <c r="G719" s="4" t="n"/>
      <c r="H719" s="2" t="n"/>
      <c r="I719" s="4" t="n"/>
      <c r="J719" s="2" t="n"/>
      <c r="K719" s="5" t="n"/>
      <c r="L719" s="6" t="n"/>
      <c r="M719" s="6" t="n"/>
      <c r="N719" s="6" t="n"/>
      <c r="O719" s="6" t="n"/>
      <c r="P719" s="10">
        <f>IF(A719="","",K719*L719)</f>
        <v/>
      </c>
      <c r="Q719" s="10">
        <f>IF(A719="","",IF(H719="Achat",(O719-L719)*K719,IF(H719="Vente",(L719-O719)*K719,0)))</f>
        <v/>
      </c>
      <c r="R719" s="10">
        <f>IF(A719="","",IFERROR(P719*VLOOKUP(F719,'Référentiels'!$A$2:$C$6,3,FALSE),0))</f>
        <v/>
      </c>
      <c r="S719" s="10">
        <f>IF(A719="","",Q719-R719)</f>
        <v/>
      </c>
      <c r="T719" s="10">
        <f>IF(A719="","",MAX(L719-M719,M719-L719)*K719)</f>
        <v/>
      </c>
      <c r="U719" s="11">
        <f>IF(A719="","",IFERROR(S719/T719,0))</f>
        <v/>
      </c>
      <c r="V719" s="12">
        <f>IF(A719="","",IF(S719&gt;0,"Gagnant",IF(S719&lt;0,"Perdant","Égalité")))</f>
        <v/>
      </c>
      <c r="W719" s="2" t="n"/>
      <c r="X719" s="4" t="n"/>
    </row>
    <row r="720">
      <c r="A720" s="2" t="n"/>
      <c r="B720" s="3" t="n"/>
      <c r="C720" s="3" t="n"/>
      <c r="D720" s="4" t="n"/>
      <c r="E720" s="4" t="n"/>
      <c r="F720" s="4" t="n"/>
      <c r="G720" s="4" t="n"/>
      <c r="H720" s="2" t="n"/>
      <c r="I720" s="4" t="n"/>
      <c r="J720" s="2" t="n"/>
      <c r="K720" s="5" t="n"/>
      <c r="L720" s="6" t="n"/>
      <c r="M720" s="6" t="n"/>
      <c r="N720" s="6" t="n"/>
      <c r="O720" s="6" t="n"/>
      <c r="P720" s="7">
        <f>IF(A720="","",K720*L720)</f>
        <v/>
      </c>
      <c r="Q720" s="7">
        <f>IF(A720="","",IF(H720="Achat",(O720-L720)*K720,IF(H720="Vente",(L720-O720)*K720,0)))</f>
        <v/>
      </c>
      <c r="R720" s="7">
        <f>IF(A720="","",IFERROR(P720*VLOOKUP(F720,'Référentiels'!$A$2:$C$6,3,FALSE),0))</f>
        <v/>
      </c>
      <c r="S720" s="7">
        <f>IF(A720="","",Q720-R720)</f>
        <v/>
      </c>
      <c r="T720" s="7">
        <f>IF(A720="","",MAX(L720-M720,M720-L720)*K720)</f>
        <v/>
      </c>
      <c r="U720" s="8">
        <f>IF(A720="","",IFERROR(S720/T720,0))</f>
        <v/>
      </c>
      <c r="V720" s="9">
        <f>IF(A720="","",IF(S720&gt;0,"Gagnant",IF(S720&lt;0,"Perdant","Égalité")))</f>
        <v/>
      </c>
      <c r="W720" s="2" t="n"/>
      <c r="X720" s="4" t="n"/>
    </row>
    <row r="721">
      <c r="A721" s="2" t="n"/>
      <c r="B721" s="3" t="n"/>
      <c r="C721" s="3" t="n"/>
      <c r="D721" s="4" t="n"/>
      <c r="E721" s="4" t="n"/>
      <c r="F721" s="4" t="n"/>
      <c r="G721" s="4" t="n"/>
      <c r="H721" s="2" t="n"/>
      <c r="I721" s="4" t="n"/>
      <c r="J721" s="2" t="n"/>
      <c r="K721" s="5" t="n"/>
      <c r="L721" s="6" t="n"/>
      <c r="M721" s="6" t="n"/>
      <c r="N721" s="6" t="n"/>
      <c r="O721" s="6" t="n"/>
      <c r="P721" s="10">
        <f>IF(A721="","",K721*L721)</f>
        <v/>
      </c>
      <c r="Q721" s="10">
        <f>IF(A721="","",IF(H721="Achat",(O721-L721)*K721,IF(H721="Vente",(L721-O721)*K721,0)))</f>
        <v/>
      </c>
      <c r="R721" s="10">
        <f>IF(A721="","",IFERROR(P721*VLOOKUP(F721,'Référentiels'!$A$2:$C$6,3,FALSE),0))</f>
        <v/>
      </c>
      <c r="S721" s="10">
        <f>IF(A721="","",Q721-R721)</f>
        <v/>
      </c>
      <c r="T721" s="10">
        <f>IF(A721="","",MAX(L721-M721,M721-L721)*K721)</f>
        <v/>
      </c>
      <c r="U721" s="11">
        <f>IF(A721="","",IFERROR(S721/T721,0))</f>
        <v/>
      </c>
      <c r="V721" s="12">
        <f>IF(A721="","",IF(S721&gt;0,"Gagnant",IF(S721&lt;0,"Perdant","Égalité")))</f>
        <v/>
      </c>
      <c r="W721" s="2" t="n"/>
      <c r="X721" s="4" t="n"/>
    </row>
    <row r="722">
      <c r="A722" s="2" t="n"/>
      <c r="B722" s="3" t="n"/>
      <c r="C722" s="3" t="n"/>
      <c r="D722" s="4" t="n"/>
      <c r="E722" s="4" t="n"/>
      <c r="F722" s="4" t="n"/>
      <c r="G722" s="4" t="n"/>
      <c r="H722" s="2" t="n"/>
      <c r="I722" s="4" t="n"/>
      <c r="J722" s="2" t="n"/>
      <c r="K722" s="5" t="n"/>
      <c r="L722" s="6" t="n"/>
      <c r="M722" s="6" t="n"/>
      <c r="N722" s="6" t="n"/>
      <c r="O722" s="6" t="n"/>
      <c r="P722" s="7">
        <f>IF(A722="","",K722*L722)</f>
        <v/>
      </c>
      <c r="Q722" s="7">
        <f>IF(A722="","",IF(H722="Achat",(O722-L722)*K722,IF(H722="Vente",(L722-O722)*K722,0)))</f>
        <v/>
      </c>
      <c r="R722" s="7">
        <f>IF(A722="","",IFERROR(P722*VLOOKUP(F722,'Référentiels'!$A$2:$C$6,3,FALSE),0))</f>
        <v/>
      </c>
      <c r="S722" s="7">
        <f>IF(A722="","",Q722-R722)</f>
        <v/>
      </c>
      <c r="T722" s="7">
        <f>IF(A722="","",MAX(L722-M722,M722-L722)*K722)</f>
        <v/>
      </c>
      <c r="U722" s="8">
        <f>IF(A722="","",IFERROR(S722/T722,0))</f>
        <v/>
      </c>
      <c r="V722" s="9">
        <f>IF(A722="","",IF(S722&gt;0,"Gagnant",IF(S722&lt;0,"Perdant","Égalité")))</f>
        <v/>
      </c>
      <c r="W722" s="2" t="n"/>
      <c r="X722" s="4" t="n"/>
    </row>
    <row r="723">
      <c r="A723" s="2" t="n"/>
      <c r="B723" s="3" t="n"/>
      <c r="C723" s="3" t="n"/>
      <c r="D723" s="4" t="n"/>
      <c r="E723" s="4" t="n"/>
      <c r="F723" s="4" t="n"/>
      <c r="G723" s="4" t="n"/>
      <c r="H723" s="2" t="n"/>
      <c r="I723" s="4" t="n"/>
      <c r="J723" s="2" t="n"/>
      <c r="K723" s="5" t="n"/>
      <c r="L723" s="6" t="n"/>
      <c r="M723" s="6" t="n"/>
      <c r="N723" s="6" t="n"/>
      <c r="O723" s="6" t="n"/>
      <c r="P723" s="10">
        <f>IF(A723="","",K723*L723)</f>
        <v/>
      </c>
      <c r="Q723" s="10">
        <f>IF(A723="","",IF(H723="Achat",(O723-L723)*K723,IF(H723="Vente",(L723-O723)*K723,0)))</f>
        <v/>
      </c>
      <c r="R723" s="10">
        <f>IF(A723="","",IFERROR(P723*VLOOKUP(F723,'Référentiels'!$A$2:$C$6,3,FALSE),0))</f>
        <v/>
      </c>
      <c r="S723" s="10">
        <f>IF(A723="","",Q723-R723)</f>
        <v/>
      </c>
      <c r="T723" s="10">
        <f>IF(A723="","",MAX(L723-M723,M723-L723)*K723)</f>
        <v/>
      </c>
      <c r="U723" s="11">
        <f>IF(A723="","",IFERROR(S723/T723,0))</f>
        <v/>
      </c>
      <c r="V723" s="12">
        <f>IF(A723="","",IF(S723&gt;0,"Gagnant",IF(S723&lt;0,"Perdant","Égalité")))</f>
        <v/>
      </c>
      <c r="W723" s="2" t="n"/>
      <c r="X723" s="4" t="n"/>
    </row>
    <row r="724">
      <c r="A724" s="2" t="n"/>
      <c r="B724" s="3" t="n"/>
      <c r="C724" s="3" t="n"/>
      <c r="D724" s="4" t="n"/>
      <c r="E724" s="4" t="n"/>
      <c r="F724" s="4" t="n"/>
      <c r="G724" s="4" t="n"/>
      <c r="H724" s="2" t="n"/>
      <c r="I724" s="4" t="n"/>
      <c r="J724" s="2" t="n"/>
      <c r="K724" s="5" t="n"/>
      <c r="L724" s="6" t="n"/>
      <c r="M724" s="6" t="n"/>
      <c r="N724" s="6" t="n"/>
      <c r="O724" s="6" t="n"/>
      <c r="P724" s="7">
        <f>IF(A724="","",K724*L724)</f>
        <v/>
      </c>
      <c r="Q724" s="7">
        <f>IF(A724="","",IF(H724="Achat",(O724-L724)*K724,IF(H724="Vente",(L724-O724)*K724,0)))</f>
        <v/>
      </c>
      <c r="R724" s="7">
        <f>IF(A724="","",IFERROR(P724*VLOOKUP(F724,'Référentiels'!$A$2:$C$6,3,FALSE),0))</f>
        <v/>
      </c>
      <c r="S724" s="7">
        <f>IF(A724="","",Q724-R724)</f>
        <v/>
      </c>
      <c r="T724" s="7">
        <f>IF(A724="","",MAX(L724-M724,M724-L724)*K724)</f>
        <v/>
      </c>
      <c r="U724" s="8">
        <f>IF(A724="","",IFERROR(S724/T724,0))</f>
        <v/>
      </c>
      <c r="V724" s="9">
        <f>IF(A724="","",IF(S724&gt;0,"Gagnant",IF(S724&lt;0,"Perdant","Égalité")))</f>
        <v/>
      </c>
      <c r="W724" s="2" t="n"/>
      <c r="X724" s="4" t="n"/>
    </row>
    <row r="725">
      <c r="A725" s="2" t="n"/>
      <c r="B725" s="3" t="n"/>
      <c r="C725" s="3" t="n"/>
      <c r="D725" s="4" t="n"/>
      <c r="E725" s="4" t="n"/>
      <c r="F725" s="4" t="n"/>
      <c r="G725" s="4" t="n"/>
      <c r="H725" s="2" t="n"/>
      <c r="I725" s="4" t="n"/>
      <c r="J725" s="2" t="n"/>
      <c r="K725" s="5" t="n"/>
      <c r="L725" s="6" t="n"/>
      <c r="M725" s="6" t="n"/>
      <c r="N725" s="6" t="n"/>
      <c r="O725" s="6" t="n"/>
      <c r="P725" s="10">
        <f>IF(A725="","",K725*L725)</f>
        <v/>
      </c>
      <c r="Q725" s="10">
        <f>IF(A725="","",IF(H725="Achat",(O725-L725)*K725,IF(H725="Vente",(L725-O725)*K725,0)))</f>
        <v/>
      </c>
      <c r="R725" s="10">
        <f>IF(A725="","",IFERROR(P725*VLOOKUP(F725,'Référentiels'!$A$2:$C$6,3,FALSE),0))</f>
        <v/>
      </c>
      <c r="S725" s="10">
        <f>IF(A725="","",Q725-R725)</f>
        <v/>
      </c>
      <c r="T725" s="10">
        <f>IF(A725="","",MAX(L725-M725,M725-L725)*K725)</f>
        <v/>
      </c>
      <c r="U725" s="11">
        <f>IF(A725="","",IFERROR(S725/T725,0))</f>
        <v/>
      </c>
      <c r="V725" s="12">
        <f>IF(A725="","",IF(S725&gt;0,"Gagnant",IF(S725&lt;0,"Perdant","Égalité")))</f>
        <v/>
      </c>
      <c r="W725" s="2" t="n"/>
      <c r="X725" s="4" t="n"/>
    </row>
    <row r="726">
      <c r="A726" s="2" t="n"/>
      <c r="B726" s="3" t="n"/>
      <c r="C726" s="3" t="n"/>
      <c r="D726" s="4" t="n"/>
      <c r="E726" s="4" t="n"/>
      <c r="F726" s="4" t="n"/>
      <c r="G726" s="4" t="n"/>
      <c r="H726" s="2" t="n"/>
      <c r="I726" s="4" t="n"/>
      <c r="J726" s="2" t="n"/>
      <c r="K726" s="5" t="n"/>
      <c r="L726" s="6" t="n"/>
      <c r="M726" s="6" t="n"/>
      <c r="N726" s="6" t="n"/>
      <c r="O726" s="6" t="n"/>
      <c r="P726" s="7">
        <f>IF(A726="","",K726*L726)</f>
        <v/>
      </c>
      <c r="Q726" s="7">
        <f>IF(A726="","",IF(H726="Achat",(O726-L726)*K726,IF(H726="Vente",(L726-O726)*K726,0)))</f>
        <v/>
      </c>
      <c r="R726" s="7">
        <f>IF(A726="","",IFERROR(P726*VLOOKUP(F726,'Référentiels'!$A$2:$C$6,3,FALSE),0))</f>
        <v/>
      </c>
      <c r="S726" s="7">
        <f>IF(A726="","",Q726-R726)</f>
        <v/>
      </c>
      <c r="T726" s="7">
        <f>IF(A726="","",MAX(L726-M726,M726-L726)*K726)</f>
        <v/>
      </c>
      <c r="U726" s="8">
        <f>IF(A726="","",IFERROR(S726/T726,0))</f>
        <v/>
      </c>
      <c r="V726" s="9">
        <f>IF(A726="","",IF(S726&gt;0,"Gagnant",IF(S726&lt;0,"Perdant","Égalité")))</f>
        <v/>
      </c>
      <c r="W726" s="2" t="n"/>
      <c r="X726" s="4" t="n"/>
    </row>
    <row r="727">
      <c r="A727" s="2" t="n"/>
      <c r="B727" s="3" t="n"/>
      <c r="C727" s="3" t="n"/>
      <c r="D727" s="4" t="n"/>
      <c r="E727" s="4" t="n"/>
      <c r="F727" s="4" t="n"/>
      <c r="G727" s="4" t="n"/>
      <c r="H727" s="2" t="n"/>
      <c r="I727" s="4" t="n"/>
      <c r="J727" s="2" t="n"/>
      <c r="K727" s="5" t="n"/>
      <c r="L727" s="6" t="n"/>
      <c r="M727" s="6" t="n"/>
      <c r="N727" s="6" t="n"/>
      <c r="O727" s="6" t="n"/>
      <c r="P727" s="10">
        <f>IF(A727="","",K727*L727)</f>
        <v/>
      </c>
      <c r="Q727" s="10">
        <f>IF(A727="","",IF(H727="Achat",(O727-L727)*K727,IF(H727="Vente",(L727-O727)*K727,0)))</f>
        <v/>
      </c>
      <c r="R727" s="10">
        <f>IF(A727="","",IFERROR(P727*VLOOKUP(F727,'Référentiels'!$A$2:$C$6,3,FALSE),0))</f>
        <v/>
      </c>
      <c r="S727" s="10">
        <f>IF(A727="","",Q727-R727)</f>
        <v/>
      </c>
      <c r="T727" s="10">
        <f>IF(A727="","",MAX(L727-M727,M727-L727)*K727)</f>
        <v/>
      </c>
      <c r="U727" s="11">
        <f>IF(A727="","",IFERROR(S727/T727,0))</f>
        <v/>
      </c>
      <c r="V727" s="12">
        <f>IF(A727="","",IF(S727&gt;0,"Gagnant",IF(S727&lt;0,"Perdant","Égalité")))</f>
        <v/>
      </c>
      <c r="W727" s="2" t="n"/>
      <c r="X727" s="4" t="n"/>
    </row>
    <row r="728">
      <c r="A728" s="2" t="n"/>
      <c r="B728" s="3" t="n"/>
      <c r="C728" s="3" t="n"/>
      <c r="D728" s="4" t="n"/>
      <c r="E728" s="4" t="n"/>
      <c r="F728" s="4" t="n"/>
      <c r="G728" s="4" t="n"/>
      <c r="H728" s="2" t="n"/>
      <c r="I728" s="4" t="n"/>
      <c r="J728" s="2" t="n"/>
      <c r="K728" s="5" t="n"/>
      <c r="L728" s="6" t="n"/>
      <c r="M728" s="6" t="n"/>
      <c r="N728" s="6" t="n"/>
      <c r="O728" s="6" t="n"/>
      <c r="P728" s="7">
        <f>IF(A728="","",K728*L728)</f>
        <v/>
      </c>
      <c r="Q728" s="7">
        <f>IF(A728="","",IF(H728="Achat",(O728-L728)*K728,IF(H728="Vente",(L728-O728)*K728,0)))</f>
        <v/>
      </c>
      <c r="R728" s="7">
        <f>IF(A728="","",IFERROR(P728*VLOOKUP(F728,'Référentiels'!$A$2:$C$6,3,FALSE),0))</f>
        <v/>
      </c>
      <c r="S728" s="7">
        <f>IF(A728="","",Q728-R728)</f>
        <v/>
      </c>
      <c r="T728" s="7">
        <f>IF(A728="","",MAX(L728-M728,M728-L728)*K728)</f>
        <v/>
      </c>
      <c r="U728" s="8">
        <f>IF(A728="","",IFERROR(S728/T728,0))</f>
        <v/>
      </c>
      <c r="V728" s="9">
        <f>IF(A728="","",IF(S728&gt;0,"Gagnant",IF(S728&lt;0,"Perdant","Égalité")))</f>
        <v/>
      </c>
      <c r="W728" s="2" t="n"/>
      <c r="X728" s="4" t="n"/>
    </row>
    <row r="729">
      <c r="A729" s="2" t="n"/>
      <c r="B729" s="3" t="n"/>
      <c r="C729" s="3" t="n"/>
      <c r="D729" s="4" t="n"/>
      <c r="E729" s="4" t="n"/>
      <c r="F729" s="4" t="n"/>
      <c r="G729" s="4" t="n"/>
      <c r="H729" s="2" t="n"/>
      <c r="I729" s="4" t="n"/>
      <c r="J729" s="2" t="n"/>
      <c r="K729" s="5" t="n"/>
      <c r="L729" s="6" t="n"/>
      <c r="M729" s="6" t="n"/>
      <c r="N729" s="6" t="n"/>
      <c r="O729" s="6" t="n"/>
      <c r="P729" s="10">
        <f>IF(A729="","",K729*L729)</f>
        <v/>
      </c>
      <c r="Q729" s="10">
        <f>IF(A729="","",IF(H729="Achat",(O729-L729)*K729,IF(H729="Vente",(L729-O729)*K729,0)))</f>
        <v/>
      </c>
      <c r="R729" s="10">
        <f>IF(A729="","",IFERROR(P729*VLOOKUP(F729,'Référentiels'!$A$2:$C$6,3,FALSE),0))</f>
        <v/>
      </c>
      <c r="S729" s="10">
        <f>IF(A729="","",Q729-R729)</f>
        <v/>
      </c>
      <c r="T729" s="10">
        <f>IF(A729="","",MAX(L729-M729,M729-L729)*K729)</f>
        <v/>
      </c>
      <c r="U729" s="11">
        <f>IF(A729="","",IFERROR(S729/T729,0))</f>
        <v/>
      </c>
      <c r="V729" s="12">
        <f>IF(A729="","",IF(S729&gt;0,"Gagnant",IF(S729&lt;0,"Perdant","Égalité")))</f>
        <v/>
      </c>
      <c r="W729" s="2" t="n"/>
      <c r="X729" s="4" t="n"/>
    </row>
    <row r="730">
      <c r="A730" s="2" t="n"/>
      <c r="B730" s="3" t="n"/>
      <c r="C730" s="3" t="n"/>
      <c r="D730" s="4" t="n"/>
      <c r="E730" s="4" t="n"/>
      <c r="F730" s="4" t="n"/>
      <c r="G730" s="4" t="n"/>
      <c r="H730" s="2" t="n"/>
      <c r="I730" s="4" t="n"/>
      <c r="J730" s="2" t="n"/>
      <c r="K730" s="5" t="n"/>
      <c r="L730" s="6" t="n"/>
      <c r="M730" s="6" t="n"/>
      <c r="N730" s="6" t="n"/>
      <c r="O730" s="6" t="n"/>
      <c r="P730" s="7">
        <f>IF(A730="","",K730*L730)</f>
        <v/>
      </c>
      <c r="Q730" s="7">
        <f>IF(A730="","",IF(H730="Achat",(O730-L730)*K730,IF(H730="Vente",(L730-O730)*K730,0)))</f>
        <v/>
      </c>
      <c r="R730" s="7">
        <f>IF(A730="","",IFERROR(P730*VLOOKUP(F730,'Référentiels'!$A$2:$C$6,3,FALSE),0))</f>
        <v/>
      </c>
      <c r="S730" s="7">
        <f>IF(A730="","",Q730-R730)</f>
        <v/>
      </c>
      <c r="T730" s="7">
        <f>IF(A730="","",MAX(L730-M730,M730-L730)*K730)</f>
        <v/>
      </c>
      <c r="U730" s="8">
        <f>IF(A730="","",IFERROR(S730/T730,0))</f>
        <v/>
      </c>
      <c r="V730" s="9">
        <f>IF(A730="","",IF(S730&gt;0,"Gagnant",IF(S730&lt;0,"Perdant","Égalité")))</f>
        <v/>
      </c>
      <c r="W730" s="2" t="n"/>
      <c r="X730" s="4" t="n"/>
    </row>
    <row r="731">
      <c r="A731" s="2" t="n"/>
      <c r="B731" s="3" t="n"/>
      <c r="C731" s="3" t="n"/>
      <c r="D731" s="4" t="n"/>
      <c r="E731" s="4" t="n"/>
      <c r="F731" s="4" t="n"/>
      <c r="G731" s="4" t="n"/>
      <c r="H731" s="2" t="n"/>
      <c r="I731" s="4" t="n"/>
      <c r="J731" s="2" t="n"/>
      <c r="K731" s="5" t="n"/>
      <c r="L731" s="6" t="n"/>
      <c r="M731" s="6" t="n"/>
      <c r="N731" s="6" t="n"/>
      <c r="O731" s="6" t="n"/>
      <c r="P731" s="10">
        <f>IF(A731="","",K731*L731)</f>
        <v/>
      </c>
      <c r="Q731" s="10">
        <f>IF(A731="","",IF(H731="Achat",(O731-L731)*K731,IF(H731="Vente",(L731-O731)*K731,0)))</f>
        <v/>
      </c>
      <c r="R731" s="10">
        <f>IF(A731="","",IFERROR(P731*VLOOKUP(F731,'Référentiels'!$A$2:$C$6,3,FALSE),0))</f>
        <v/>
      </c>
      <c r="S731" s="10">
        <f>IF(A731="","",Q731-R731)</f>
        <v/>
      </c>
      <c r="T731" s="10">
        <f>IF(A731="","",MAX(L731-M731,M731-L731)*K731)</f>
        <v/>
      </c>
      <c r="U731" s="11">
        <f>IF(A731="","",IFERROR(S731/T731,0))</f>
        <v/>
      </c>
      <c r="V731" s="12">
        <f>IF(A731="","",IF(S731&gt;0,"Gagnant",IF(S731&lt;0,"Perdant","Égalité")))</f>
        <v/>
      </c>
      <c r="W731" s="2" t="n"/>
      <c r="X731" s="4" t="n"/>
    </row>
    <row r="732">
      <c r="A732" s="2" t="n"/>
      <c r="B732" s="3" t="n"/>
      <c r="C732" s="3" t="n"/>
      <c r="D732" s="4" t="n"/>
      <c r="E732" s="4" t="n"/>
      <c r="F732" s="4" t="n"/>
      <c r="G732" s="4" t="n"/>
      <c r="H732" s="2" t="n"/>
      <c r="I732" s="4" t="n"/>
      <c r="J732" s="2" t="n"/>
      <c r="K732" s="5" t="n"/>
      <c r="L732" s="6" t="n"/>
      <c r="M732" s="6" t="n"/>
      <c r="N732" s="6" t="n"/>
      <c r="O732" s="6" t="n"/>
      <c r="P732" s="7">
        <f>IF(A732="","",K732*L732)</f>
        <v/>
      </c>
      <c r="Q732" s="7">
        <f>IF(A732="","",IF(H732="Achat",(O732-L732)*K732,IF(H732="Vente",(L732-O732)*K732,0)))</f>
        <v/>
      </c>
      <c r="R732" s="7">
        <f>IF(A732="","",IFERROR(P732*VLOOKUP(F732,'Référentiels'!$A$2:$C$6,3,FALSE),0))</f>
        <v/>
      </c>
      <c r="S732" s="7">
        <f>IF(A732="","",Q732-R732)</f>
        <v/>
      </c>
      <c r="T732" s="7">
        <f>IF(A732="","",MAX(L732-M732,M732-L732)*K732)</f>
        <v/>
      </c>
      <c r="U732" s="8">
        <f>IF(A732="","",IFERROR(S732/T732,0))</f>
        <v/>
      </c>
      <c r="V732" s="9">
        <f>IF(A732="","",IF(S732&gt;0,"Gagnant",IF(S732&lt;0,"Perdant","Égalité")))</f>
        <v/>
      </c>
      <c r="W732" s="2" t="n"/>
      <c r="X732" s="4" t="n"/>
    </row>
    <row r="733">
      <c r="A733" s="2" t="n"/>
      <c r="B733" s="3" t="n"/>
      <c r="C733" s="3" t="n"/>
      <c r="D733" s="4" t="n"/>
      <c r="E733" s="4" t="n"/>
      <c r="F733" s="4" t="n"/>
      <c r="G733" s="4" t="n"/>
      <c r="H733" s="2" t="n"/>
      <c r="I733" s="4" t="n"/>
      <c r="J733" s="2" t="n"/>
      <c r="K733" s="5" t="n"/>
      <c r="L733" s="6" t="n"/>
      <c r="M733" s="6" t="n"/>
      <c r="N733" s="6" t="n"/>
      <c r="O733" s="6" t="n"/>
      <c r="P733" s="10">
        <f>IF(A733="","",K733*L733)</f>
        <v/>
      </c>
      <c r="Q733" s="10">
        <f>IF(A733="","",IF(H733="Achat",(O733-L733)*K733,IF(H733="Vente",(L733-O733)*K733,0)))</f>
        <v/>
      </c>
      <c r="R733" s="10">
        <f>IF(A733="","",IFERROR(P733*VLOOKUP(F733,'Référentiels'!$A$2:$C$6,3,FALSE),0))</f>
        <v/>
      </c>
      <c r="S733" s="10">
        <f>IF(A733="","",Q733-R733)</f>
        <v/>
      </c>
      <c r="T733" s="10">
        <f>IF(A733="","",MAX(L733-M733,M733-L733)*K733)</f>
        <v/>
      </c>
      <c r="U733" s="11">
        <f>IF(A733="","",IFERROR(S733/T733,0))</f>
        <v/>
      </c>
      <c r="V733" s="12">
        <f>IF(A733="","",IF(S733&gt;0,"Gagnant",IF(S733&lt;0,"Perdant","Égalité")))</f>
        <v/>
      </c>
      <c r="W733" s="2" t="n"/>
      <c r="X733" s="4" t="n"/>
    </row>
    <row r="734">
      <c r="A734" s="2" t="n"/>
      <c r="B734" s="3" t="n"/>
      <c r="C734" s="3" t="n"/>
      <c r="D734" s="4" t="n"/>
      <c r="E734" s="4" t="n"/>
      <c r="F734" s="4" t="n"/>
      <c r="G734" s="4" t="n"/>
      <c r="H734" s="2" t="n"/>
      <c r="I734" s="4" t="n"/>
      <c r="J734" s="2" t="n"/>
      <c r="K734" s="5" t="n"/>
      <c r="L734" s="6" t="n"/>
      <c r="M734" s="6" t="n"/>
      <c r="N734" s="6" t="n"/>
      <c r="O734" s="6" t="n"/>
      <c r="P734" s="7">
        <f>IF(A734="","",K734*L734)</f>
        <v/>
      </c>
      <c r="Q734" s="7">
        <f>IF(A734="","",IF(H734="Achat",(O734-L734)*K734,IF(H734="Vente",(L734-O734)*K734,0)))</f>
        <v/>
      </c>
      <c r="R734" s="7">
        <f>IF(A734="","",IFERROR(P734*VLOOKUP(F734,'Référentiels'!$A$2:$C$6,3,FALSE),0))</f>
        <v/>
      </c>
      <c r="S734" s="7">
        <f>IF(A734="","",Q734-R734)</f>
        <v/>
      </c>
      <c r="T734" s="7">
        <f>IF(A734="","",MAX(L734-M734,M734-L734)*K734)</f>
        <v/>
      </c>
      <c r="U734" s="8">
        <f>IF(A734="","",IFERROR(S734/T734,0))</f>
        <v/>
      </c>
      <c r="V734" s="9">
        <f>IF(A734="","",IF(S734&gt;0,"Gagnant",IF(S734&lt;0,"Perdant","Égalité")))</f>
        <v/>
      </c>
      <c r="W734" s="2" t="n"/>
      <c r="X734" s="4" t="n"/>
    </row>
    <row r="735">
      <c r="A735" s="2" t="n"/>
      <c r="B735" s="3" t="n"/>
      <c r="C735" s="3" t="n"/>
      <c r="D735" s="4" t="n"/>
      <c r="E735" s="4" t="n"/>
      <c r="F735" s="4" t="n"/>
      <c r="G735" s="4" t="n"/>
      <c r="H735" s="2" t="n"/>
      <c r="I735" s="4" t="n"/>
      <c r="J735" s="2" t="n"/>
      <c r="K735" s="5" t="n"/>
      <c r="L735" s="6" t="n"/>
      <c r="M735" s="6" t="n"/>
      <c r="N735" s="6" t="n"/>
      <c r="O735" s="6" t="n"/>
      <c r="P735" s="10">
        <f>IF(A735="","",K735*L735)</f>
        <v/>
      </c>
      <c r="Q735" s="10">
        <f>IF(A735="","",IF(H735="Achat",(O735-L735)*K735,IF(H735="Vente",(L735-O735)*K735,0)))</f>
        <v/>
      </c>
      <c r="R735" s="10">
        <f>IF(A735="","",IFERROR(P735*VLOOKUP(F735,'Référentiels'!$A$2:$C$6,3,FALSE),0))</f>
        <v/>
      </c>
      <c r="S735" s="10">
        <f>IF(A735="","",Q735-R735)</f>
        <v/>
      </c>
      <c r="T735" s="10">
        <f>IF(A735="","",MAX(L735-M735,M735-L735)*K735)</f>
        <v/>
      </c>
      <c r="U735" s="11">
        <f>IF(A735="","",IFERROR(S735/T735,0))</f>
        <v/>
      </c>
      <c r="V735" s="12">
        <f>IF(A735="","",IF(S735&gt;0,"Gagnant",IF(S735&lt;0,"Perdant","Égalité")))</f>
        <v/>
      </c>
      <c r="W735" s="2" t="n"/>
      <c r="X735" s="4" t="n"/>
    </row>
    <row r="736">
      <c r="A736" s="2" t="n"/>
      <c r="B736" s="3" t="n"/>
      <c r="C736" s="3" t="n"/>
      <c r="D736" s="4" t="n"/>
      <c r="E736" s="4" t="n"/>
      <c r="F736" s="4" t="n"/>
      <c r="G736" s="4" t="n"/>
      <c r="H736" s="2" t="n"/>
      <c r="I736" s="4" t="n"/>
      <c r="J736" s="2" t="n"/>
      <c r="K736" s="5" t="n"/>
      <c r="L736" s="6" t="n"/>
      <c r="M736" s="6" t="n"/>
      <c r="N736" s="6" t="n"/>
      <c r="O736" s="6" t="n"/>
      <c r="P736" s="7">
        <f>IF(A736="","",K736*L736)</f>
        <v/>
      </c>
      <c r="Q736" s="7">
        <f>IF(A736="","",IF(H736="Achat",(O736-L736)*K736,IF(H736="Vente",(L736-O736)*K736,0)))</f>
        <v/>
      </c>
      <c r="R736" s="7">
        <f>IF(A736="","",IFERROR(P736*VLOOKUP(F736,'Référentiels'!$A$2:$C$6,3,FALSE),0))</f>
        <v/>
      </c>
      <c r="S736" s="7">
        <f>IF(A736="","",Q736-R736)</f>
        <v/>
      </c>
      <c r="T736" s="7">
        <f>IF(A736="","",MAX(L736-M736,M736-L736)*K736)</f>
        <v/>
      </c>
      <c r="U736" s="8">
        <f>IF(A736="","",IFERROR(S736/T736,0))</f>
        <v/>
      </c>
      <c r="V736" s="9">
        <f>IF(A736="","",IF(S736&gt;0,"Gagnant",IF(S736&lt;0,"Perdant","Égalité")))</f>
        <v/>
      </c>
      <c r="W736" s="2" t="n"/>
      <c r="X736" s="4" t="n"/>
    </row>
    <row r="737">
      <c r="A737" s="2" t="n"/>
      <c r="B737" s="3" t="n"/>
      <c r="C737" s="3" t="n"/>
      <c r="D737" s="4" t="n"/>
      <c r="E737" s="4" t="n"/>
      <c r="F737" s="4" t="n"/>
      <c r="G737" s="4" t="n"/>
      <c r="H737" s="2" t="n"/>
      <c r="I737" s="4" t="n"/>
      <c r="J737" s="2" t="n"/>
      <c r="K737" s="5" t="n"/>
      <c r="L737" s="6" t="n"/>
      <c r="M737" s="6" t="n"/>
      <c r="N737" s="6" t="n"/>
      <c r="O737" s="6" t="n"/>
      <c r="P737" s="10">
        <f>IF(A737="","",K737*L737)</f>
        <v/>
      </c>
      <c r="Q737" s="10">
        <f>IF(A737="","",IF(H737="Achat",(O737-L737)*K737,IF(H737="Vente",(L737-O737)*K737,0)))</f>
        <v/>
      </c>
      <c r="R737" s="10">
        <f>IF(A737="","",IFERROR(P737*VLOOKUP(F737,'Référentiels'!$A$2:$C$6,3,FALSE),0))</f>
        <v/>
      </c>
      <c r="S737" s="10">
        <f>IF(A737="","",Q737-R737)</f>
        <v/>
      </c>
      <c r="T737" s="10">
        <f>IF(A737="","",MAX(L737-M737,M737-L737)*K737)</f>
        <v/>
      </c>
      <c r="U737" s="11">
        <f>IF(A737="","",IFERROR(S737/T737,0))</f>
        <v/>
      </c>
      <c r="V737" s="12">
        <f>IF(A737="","",IF(S737&gt;0,"Gagnant",IF(S737&lt;0,"Perdant","Égalité")))</f>
        <v/>
      </c>
      <c r="W737" s="2" t="n"/>
      <c r="X737" s="4" t="n"/>
    </row>
    <row r="738">
      <c r="A738" s="2" t="n"/>
      <c r="B738" s="3" t="n"/>
      <c r="C738" s="3" t="n"/>
      <c r="D738" s="4" t="n"/>
      <c r="E738" s="4" t="n"/>
      <c r="F738" s="4" t="n"/>
      <c r="G738" s="4" t="n"/>
      <c r="H738" s="2" t="n"/>
      <c r="I738" s="4" t="n"/>
      <c r="J738" s="2" t="n"/>
      <c r="K738" s="5" t="n"/>
      <c r="L738" s="6" t="n"/>
      <c r="M738" s="6" t="n"/>
      <c r="N738" s="6" t="n"/>
      <c r="O738" s="6" t="n"/>
      <c r="P738" s="7">
        <f>IF(A738="","",K738*L738)</f>
        <v/>
      </c>
      <c r="Q738" s="7">
        <f>IF(A738="","",IF(H738="Achat",(O738-L738)*K738,IF(H738="Vente",(L738-O738)*K738,0)))</f>
        <v/>
      </c>
      <c r="R738" s="7">
        <f>IF(A738="","",IFERROR(P738*VLOOKUP(F738,'Référentiels'!$A$2:$C$6,3,FALSE),0))</f>
        <v/>
      </c>
      <c r="S738" s="7">
        <f>IF(A738="","",Q738-R738)</f>
        <v/>
      </c>
      <c r="T738" s="7">
        <f>IF(A738="","",MAX(L738-M738,M738-L738)*K738)</f>
        <v/>
      </c>
      <c r="U738" s="8">
        <f>IF(A738="","",IFERROR(S738/T738,0))</f>
        <v/>
      </c>
      <c r="V738" s="9">
        <f>IF(A738="","",IF(S738&gt;0,"Gagnant",IF(S738&lt;0,"Perdant","Égalité")))</f>
        <v/>
      </c>
      <c r="W738" s="2" t="n"/>
      <c r="X738" s="4" t="n"/>
    </row>
    <row r="739">
      <c r="A739" s="2" t="n"/>
      <c r="B739" s="3" t="n"/>
      <c r="C739" s="3" t="n"/>
      <c r="D739" s="4" t="n"/>
      <c r="E739" s="4" t="n"/>
      <c r="F739" s="4" t="n"/>
      <c r="G739" s="4" t="n"/>
      <c r="H739" s="2" t="n"/>
      <c r="I739" s="4" t="n"/>
      <c r="J739" s="2" t="n"/>
      <c r="K739" s="5" t="n"/>
      <c r="L739" s="6" t="n"/>
      <c r="M739" s="6" t="n"/>
      <c r="N739" s="6" t="n"/>
      <c r="O739" s="6" t="n"/>
      <c r="P739" s="10">
        <f>IF(A739="","",K739*L739)</f>
        <v/>
      </c>
      <c r="Q739" s="10">
        <f>IF(A739="","",IF(H739="Achat",(O739-L739)*K739,IF(H739="Vente",(L739-O739)*K739,0)))</f>
        <v/>
      </c>
      <c r="R739" s="10">
        <f>IF(A739="","",IFERROR(P739*VLOOKUP(F739,'Référentiels'!$A$2:$C$6,3,FALSE),0))</f>
        <v/>
      </c>
      <c r="S739" s="10">
        <f>IF(A739="","",Q739-R739)</f>
        <v/>
      </c>
      <c r="T739" s="10">
        <f>IF(A739="","",MAX(L739-M739,M739-L739)*K739)</f>
        <v/>
      </c>
      <c r="U739" s="11">
        <f>IF(A739="","",IFERROR(S739/T739,0))</f>
        <v/>
      </c>
      <c r="V739" s="12">
        <f>IF(A739="","",IF(S739&gt;0,"Gagnant",IF(S739&lt;0,"Perdant","Égalité")))</f>
        <v/>
      </c>
      <c r="W739" s="2" t="n"/>
      <c r="X739" s="4" t="n"/>
    </row>
    <row r="740">
      <c r="A740" s="2" t="n"/>
      <c r="B740" s="3" t="n"/>
      <c r="C740" s="3" t="n"/>
      <c r="D740" s="4" t="n"/>
      <c r="E740" s="4" t="n"/>
      <c r="F740" s="4" t="n"/>
      <c r="G740" s="4" t="n"/>
      <c r="H740" s="2" t="n"/>
      <c r="I740" s="4" t="n"/>
      <c r="J740" s="2" t="n"/>
      <c r="K740" s="5" t="n"/>
      <c r="L740" s="6" t="n"/>
      <c r="M740" s="6" t="n"/>
      <c r="N740" s="6" t="n"/>
      <c r="O740" s="6" t="n"/>
      <c r="P740" s="7">
        <f>IF(A740="","",K740*L740)</f>
        <v/>
      </c>
      <c r="Q740" s="7">
        <f>IF(A740="","",IF(H740="Achat",(O740-L740)*K740,IF(H740="Vente",(L740-O740)*K740,0)))</f>
        <v/>
      </c>
      <c r="R740" s="7">
        <f>IF(A740="","",IFERROR(P740*VLOOKUP(F740,'Référentiels'!$A$2:$C$6,3,FALSE),0))</f>
        <v/>
      </c>
      <c r="S740" s="7">
        <f>IF(A740="","",Q740-R740)</f>
        <v/>
      </c>
      <c r="T740" s="7">
        <f>IF(A740="","",MAX(L740-M740,M740-L740)*K740)</f>
        <v/>
      </c>
      <c r="U740" s="8">
        <f>IF(A740="","",IFERROR(S740/T740,0))</f>
        <v/>
      </c>
      <c r="V740" s="9">
        <f>IF(A740="","",IF(S740&gt;0,"Gagnant",IF(S740&lt;0,"Perdant","Égalité")))</f>
        <v/>
      </c>
      <c r="W740" s="2" t="n"/>
      <c r="X740" s="4" t="n"/>
    </row>
    <row r="741">
      <c r="A741" s="2" t="n"/>
      <c r="B741" s="3" t="n"/>
      <c r="C741" s="3" t="n"/>
      <c r="D741" s="4" t="n"/>
      <c r="E741" s="4" t="n"/>
      <c r="F741" s="4" t="n"/>
      <c r="G741" s="4" t="n"/>
      <c r="H741" s="2" t="n"/>
      <c r="I741" s="4" t="n"/>
      <c r="J741" s="2" t="n"/>
      <c r="K741" s="5" t="n"/>
      <c r="L741" s="6" t="n"/>
      <c r="M741" s="6" t="n"/>
      <c r="N741" s="6" t="n"/>
      <c r="O741" s="6" t="n"/>
      <c r="P741" s="10">
        <f>IF(A741="","",K741*L741)</f>
        <v/>
      </c>
      <c r="Q741" s="10">
        <f>IF(A741="","",IF(H741="Achat",(O741-L741)*K741,IF(H741="Vente",(L741-O741)*K741,0)))</f>
        <v/>
      </c>
      <c r="R741" s="10">
        <f>IF(A741="","",IFERROR(P741*VLOOKUP(F741,'Référentiels'!$A$2:$C$6,3,FALSE),0))</f>
        <v/>
      </c>
      <c r="S741" s="10">
        <f>IF(A741="","",Q741-R741)</f>
        <v/>
      </c>
      <c r="T741" s="10">
        <f>IF(A741="","",MAX(L741-M741,M741-L741)*K741)</f>
        <v/>
      </c>
      <c r="U741" s="11">
        <f>IF(A741="","",IFERROR(S741/T741,0))</f>
        <v/>
      </c>
      <c r="V741" s="12">
        <f>IF(A741="","",IF(S741&gt;0,"Gagnant",IF(S741&lt;0,"Perdant","Égalité")))</f>
        <v/>
      </c>
      <c r="W741" s="2" t="n"/>
      <c r="X741" s="4" t="n"/>
    </row>
    <row r="742">
      <c r="A742" s="2" t="n"/>
      <c r="B742" s="3" t="n"/>
      <c r="C742" s="3" t="n"/>
      <c r="D742" s="4" t="n"/>
      <c r="E742" s="4" t="n"/>
      <c r="F742" s="4" t="n"/>
      <c r="G742" s="4" t="n"/>
      <c r="H742" s="2" t="n"/>
      <c r="I742" s="4" t="n"/>
      <c r="J742" s="2" t="n"/>
      <c r="K742" s="5" t="n"/>
      <c r="L742" s="6" t="n"/>
      <c r="M742" s="6" t="n"/>
      <c r="N742" s="6" t="n"/>
      <c r="O742" s="6" t="n"/>
      <c r="P742" s="7">
        <f>IF(A742="","",K742*L742)</f>
        <v/>
      </c>
      <c r="Q742" s="7">
        <f>IF(A742="","",IF(H742="Achat",(O742-L742)*K742,IF(H742="Vente",(L742-O742)*K742,0)))</f>
        <v/>
      </c>
      <c r="R742" s="7">
        <f>IF(A742="","",IFERROR(P742*VLOOKUP(F742,'Référentiels'!$A$2:$C$6,3,FALSE),0))</f>
        <v/>
      </c>
      <c r="S742" s="7">
        <f>IF(A742="","",Q742-R742)</f>
        <v/>
      </c>
      <c r="T742" s="7">
        <f>IF(A742="","",MAX(L742-M742,M742-L742)*K742)</f>
        <v/>
      </c>
      <c r="U742" s="8">
        <f>IF(A742="","",IFERROR(S742/T742,0))</f>
        <v/>
      </c>
      <c r="V742" s="9">
        <f>IF(A742="","",IF(S742&gt;0,"Gagnant",IF(S742&lt;0,"Perdant","Égalité")))</f>
        <v/>
      </c>
      <c r="W742" s="2" t="n"/>
      <c r="X742" s="4" t="n"/>
    </row>
    <row r="743">
      <c r="A743" s="2" t="n"/>
      <c r="B743" s="3" t="n"/>
      <c r="C743" s="3" t="n"/>
      <c r="D743" s="4" t="n"/>
      <c r="E743" s="4" t="n"/>
      <c r="F743" s="4" t="n"/>
      <c r="G743" s="4" t="n"/>
      <c r="H743" s="2" t="n"/>
      <c r="I743" s="4" t="n"/>
      <c r="J743" s="2" t="n"/>
      <c r="K743" s="5" t="n"/>
      <c r="L743" s="6" t="n"/>
      <c r="M743" s="6" t="n"/>
      <c r="N743" s="6" t="n"/>
      <c r="O743" s="6" t="n"/>
      <c r="P743" s="10">
        <f>IF(A743="","",K743*L743)</f>
        <v/>
      </c>
      <c r="Q743" s="10">
        <f>IF(A743="","",IF(H743="Achat",(O743-L743)*K743,IF(H743="Vente",(L743-O743)*K743,0)))</f>
        <v/>
      </c>
      <c r="R743" s="10">
        <f>IF(A743="","",IFERROR(P743*VLOOKUP(F743,'Référentiels'!$A$2:$C$6,3,FALSE),0))</f>
        <v/>
      </c>
      <c r="S743" s="10">
        <f>IF(A743="","",Q743-R743)</f>
        <v/>
      </c>
      <c r="T743" s="10">
        <f>IF(A743="","",MAX(L743-M743,M743-L743)*K743)</f>
        <v/>
      </c>
      <c r="U743" s="11">
        <f>IF(A743="","",IFERROR(S743/T743,0))</f>
        <v/>
      </c>
      <c r="V743" s="12">
        <f>IF(A743="","",IF(S743&gt;0,"Gagnant",IF(S743&lt;0,"Perdant","Égalité")))</f>
        <v/>
      </c>
      <c r="W743" s="2" t="n"/>
      <c r="X743" s="4" t="n"/>
    </row>
    <row r="744">
      <c r="A744" s="2" t="n"/>
      <c r="B744" s="3" t="n"/>
      <c r="C744" s="3" t="n"/>
      <c r="D744" s="4" t="n"/>
      <c r="E744" s="4" t="n"/>
      <c r="F744" s="4" t="n"/>
      <c r="G744" s="4" t="n"/>
      <c r="H744" s="2" t="n"/>
      <c r="I744" s="4" t="n"/>
      <c r="J744" s="2" t="n"/>
      <c r="K744" s="5" t="n"/>
      <c r="L744" s="6" t="n"/>
      <c r="M744" s="6" t="n"/>
      <c r="N744" s="6" t="n"/>
      <c r="O744" s="6" t="n"/>
      <c r="P744" s="7">
        <f>IF(A744="","",K744*L744)</f>
        <v/>
      </c>
      <c r="Q744" s="7">
        <f>IF(A744="","",IF(H744="Achat",(O744-L744)*K744,IF(H744="Vente",(L744-O744)*K744,0)))</f>
        <v/>
      </c>
      <c r="R744" s="7">
        <f>IF(A744="","",IFERROR(P744*VLOOKUP(F744,'Référentiels'!$A$2:$C$6,3,FALSE),0))</f>
        <v/>
      </c>
      <c r="S744" s="7">
        <f>IF(A744="","",Q744-R744)</f>
        <v/>
      </c>
      <c r="T744" s="7">
        <f>IF(A744="","",MAX(L744-M744,M744-L744)*K744)</f>
        <v/>
      </c>
      <c r="U744" s="8">
        <f>IF(A744="","",IFERROR(S744/T744,0))</f>
        <v/>
      </c>
      <c r="V744" s="9">
        <f>IF(A744="","",IF(S744&gt;0,"Gagnant",IF(S744&lt;0,"Perdant","Égalité")))</f>
        <v/>
      </c>
      <c r="W744" s="2" t="n"/>
      <c r="X744" s="4" t="n"/>
    </row>
    <row r="745">
      <c r="A745" s="2" t="n"/>
      <c r="B745" s="3" t="n"/>
      <c r="C745" s="3" t="n"/>
      <c r="D745" s="4" t="n"/>
      <c r="E745" s="4" t="n"/>
      <c r="F745" s="4" t="n"/>
      <c r="G745" s="4" t="n"/>
      <c r="H745" s="2" t="n"/>
      <c r="I745" s="4" t="n"/>
      <c r="J745" s="2" t="n"/>
      <c r="K745" s="5" t="n"/>
      <c r="L745" s="6" t="n"/>
      <c r="M745" s="6" t="n"/>
      <c r="N745" s="6" t="n"/>
      <c r="O745" s="6" t="n"/>
      <c r="P745" s="10">
        <f>IF(A745="","",K745*L745)</f>
        <v/>
      </c>
      <c r="Q745" s="10">
        <f>IF(A745="","",IF(H745="Achat",(O745-L745)*K745,IF(H745="Vente",(L745-O745)*K745,0)))</f>
        <v/>
      </c>
      <c r="R745" s="10">
        <f>IF(A745="","",IFERROR(P745*VLOOKUP(F745,'Référentiels'!$A$2:$C$6,3,FALSE),0))</f>
        <v/>
      </c>
      <c r="S745" s="10">
        <f>IF(A745="","",Q745-R745)</f>
        <v/>
      </c>
      <c r="T745" s="10">
        <f>IF(A745="","",MAX(L745-M745,M745-L745)*K745)</f>
        <v/>
      </c>
      <c r="U745" s="11">
        <f>IF(A745="","",IFERROR(S745/T745,0))</f>
        <v/>
      </c>
      <c r="V745" s="12">
        <f>IF(A745="","",IF(S745&gt;0,"Gagnant",IF(S745&lt;0,"Perdant","Égalité")))</f>
        <v/>
      </c>
      <c r="W745" s="2" t="n"/>
      <c r="X745" s="4" t="n"/>
    </row>
    <row r="746">
      <c r="A746" s="2" t="n"/>
      <c r="B746" s="3" t="n"/>
      <c r="C746" s="3" t="n"/>
      <c r="D746" s="4" t="n"/>
      <c r="E746" s="4" t="n"/>
      <c r="F746" s="4" t="n"/>
      <c r="G746" s="4" t="n"/>
      <c r="H746" s="2" t="n"/>
      <c r="I746" s="4" t="n"/>
      <c r="J746" s="2" t="n"/>
      <c r="K746" s="5" t="n"/>
      <c r="L746" s="6" t="n"/>
      <c r="M746" s="6" t="n"/>
      <c r="N746" s="6" t="n"/>
      <c r="O746" s="6" t="n"/>
      <c r="P746" s="7">
        <f>IF(A746="","",K746*L746)</f>
        <v/>
      </c>
      <c r="Q746" s="7">
        <f>IF(A746="","",IF(H746="Achat",(O746-L746)*K746,IF(H746="Vente",(L746-O746)*K746,0)))</f>
        <v/>
      </c>
      <c r="R746" s="7">
        <f>IF(A746="","",IFERROR(P746*VLOOKUP(F746,'Référentiels'!$A$2:$C$6,3,FALSE),0))</f>
        <v/>
      </c>
      <c r="S746" s="7">
        <f>IF(A746="","",Q746-R746)</f>
        <v/>
      </c>
      <c r="T746" s="7">
        <f>IF(A746="","",MAX(L746-M746,M746-L746)*K746)</f>
        <v/>
      </c>
      <c r="U746" s="8">
        <f>IF(A746="","",IFERROR(S746/T746,0))</f>
        <v/>
      </c>
      <c r="V746" s="9">
        <f>IF(A746="","",IF(S746&gt;0,"Gagnant",IF(S746&lt;0,"Perdant","Égalité")))</f>
        <v/>
      </c>
      <c r="W746" s="2" t="n"/>
      <c r="X746" s="4" t="n"/>
    </row>
    <row r="747">
      <c r="A747" s="2" t="n"/>
      <c r="B747" s="3" t="n"/>
      <c r="C747" s="3" t="n"/>
      <c r="D747" s="4" t="n"/>
      <c r="E747" s="4" t="n"/>
      <c r="F747" s="4" t="n"/>
      <c r="G747" s="4" t="n"/>
      <c r="H747" s="2" t="n"/>
      <c r="I747" s="4" t="n"/>
      <c r="J747" s="2" t="n"/>
      <c r="K747" s="5" t="n"/>
      <c r="L747" s="6" t="n"/>
      <c r="M747" s="6" t="n"/>
      <c r="N747" s="6" t="n"/>
      <c r="O747" s="6" t="n"/>
      <c r="P747" s="10">
        <f>IF(A747="","",K747*L747)</f>
        <v/>
      </c>
      <c r="Q747" s="10">
        <f>IF(A747="","",IF(H747="Achat",(O747-L747)*K747,IF(H747="Vente",(L747-O747)*K747,0)))</f>
        <v/>
      </c>
      <c r="R747" s="10">
        <f>IF(A747="","",IFERROR(P747*VLOOKUP(F747,'Référentiels'!$A$2:$C$6,3,FALSE),0))</f>
        <v/>
      </c>
      <c r="S747" s="10">
        <f>IF(A747="","",Q747-R747)</f>
        <v/>
      </c>
      <c r="T747" s="10">
        <f>IF(A747="","",MAX(L747-M747,M747-L747)*K747)</f>
        <v/>
      </c>
      <c r="U747" s="11">
        <f>IF(A747="","",IFERROR(S747/T747,0))</f>
        <v/>
      </c>
      <c r="V747" s="12">
        <f>IF(A747="","",IF(S747&gt;0,"Gagnant",IF(S747&lt;0,"Perdant","Égalité")))</f>
        <v/>
      </c>
      <c r="W747" s="2" t="n"/>
      <c r="X747" s="4" t="n"/>
    </row>
    <row r="748">
      <c r="A748" s="2" t="n"/>
      <c r="B748" s="3" t="n"/>
      <c r="C748" s="3" t="n"/>
      <c r="D748" s="4" t="n"/>
      <c r="E748" s="4" t="n"/>
      <c r="F748" s="4" t="n"/>
      <c r="G748" s="4" t="n"/>
      <c r="H748" s="2" t="n"/>
      <c r="I748" s="4" t="n"/>
      <c r="J748" s="2" t="n"/>
      <c r="K748" s="5" t="n"/>
      <c r="L748" s="6" t="n"/>
      <c r="M748" s="6" t="n"/>
      <c r="N748" s="6" t="n"/>
      <c r="O748" s="6" t="n"/>
      <c r="P748" s="7">
        <f>IF(A748="","",K748*L748)</f>
        <v/>
      </c>
      <c r="Q748" s="7">
        <f>IF(A748="","",IF(H748="Achat",(O748-L748)*K748,IF(H748="Vente",(L748-O748)*K748,0)))</f>
        <v/>
      </c>
      <c r="R748" s="7">
        <f>IF(A748="","",IFERROR(P748*VLOOKUP(F748,'Référentiels'!$A$2:$C$6,3,FALSE),0))</f>
        <v/>
      </c>
      <c r="S748" s="7">
        <f>IF(A748="","",Q748-R748)</f>
        <v/>
      </c>
      <c r="T748" s="7">
        <f>IF(A748="","",MAX(L748-M748,M748-L748)*K748)</f>
        <v/>
      </c>
      <c r="U748" s="8">
        <f>IF(A748="","",IFERROR(S748/T748,0))</f>
        <v/>
      </c>
      <c r="V748" s="9">
        <f>IF(A748="","",IF(S748&gt;0,"Gagnant",IF(S748&lt;0,"Perdant","Égalité")))</f>
        <v/>
      </c>
      <c r="W748" s="2" t="n"/>
      <c r="X748" s="4" t="n"/>
    </row>
    <row r="749">
      <c r="A749" s="2" t="n"/>
      <c r="B749" s="3" t="n"/>
      <c r="C749" s="3" t="n"/>
      <c r="D749" s="4" t="n"/>
      <c r="E749" s="4" t="n"/>
      <c r="F749" s="4" t="n"/>
      <c r="G749" s="4" t="n"/>
      <c r="H749" s="2" t="n"/>
      <c r="I749" s="4" t="n"/>
      <c r="J749" s="2" t="n"/>
      <c r="K749" s="5" t="n"/>
      <c r="L749" s="6" t="n"/>
      <c r="M749" s="6" t="n"/>
      <c r="N749" s="6" t="n"/>
      <c r="O749" s="6" t="n"/>
      <c r="P749" s="10">
        <f>IF(A749="","",K749*L749)</f>
        <v/>
      </c>
      <c r="Q749" s="10">
        <f>IF(A749="","",IF(H749="Achat",(O749-L749)*K749,IF(H749="Vente",(L749-O749)*K749,0)))</f>
        <v/>
      </c>
      <c r="R749" s="10">
        <f>IF(A749="","",IFERROR(P749*VLOOKUP(F749,'Référentiels'!$A$2:$C$6,3,FALSE),0))</f>
        <v/>
      </c>
      <c r="S749" s="10">
        <f>IF(A749="","",Q749-R749)</f>
        <v/>
      </c>
      <c r="T749" s="10">
        <f>IF(A749="","",MAX(L749-M749,M749-L749)*K749)</f>
        <v/>
      </c>
      <c r="U749" s="11">
        <f>IF(A749="","",IFERROR(S749/T749,0))</f>
        <v/>
      </c>
      <c r="V749" s="12">
        <f>IF(A749="","",IF(S749&gt;0,"Gagnant",IF(S749&lt;0,"Perdant","Égalité")))</f>
        <v/>
      </c>
      <c r="W749" s="2" t="n"/>
      <c r="X749" s="4" t="n"/>
    </row>
    <row r="750">
      <c r="A750" s="2" t="n"/>
      <c r="B750" s="3" t="n"/>
      <c r="C750" s="3" t="n"/>
      <c r="D750" s="4" t="n"/>
      <c r="E750" s="4" t="n"/>
      <c r="F750" s="4" t="n"/>
      <c r="G750" s="4" t="n"/>
      <c r="H750" s="2" t="n"/>
      <c r="I750" s="4" t="n"/>
      <c r="J750" s="2" t="n"/>
      <c r="K750" s="5" t="n"/>
      <c r="L750" s="6" t="n"/>
      <c r="M750" s="6" t="n"/>
      <c r="N750" s="6" t="n"/>
      <c r="O750" s="6" t="n"/>
      <c r="P750" s="7">
        <f>IF(A750="","",K750*L750)</f>
        <v/>
      </c>
      <c r="Q750" s="7">
        <f>IF(A750="","",IF(H750="Achat",(O750-L750)*K750,IF(H750="Vente",(L750-O750)*K750,0)))</f>
        <v/>
      </c>
      <c r="R750" s="7">
        <f>IF(A750="","",IFERROR(P750*VLOOKUP(F750,'Référentiels'!$A$2:$C$6,3,FALSE),0))</f>
        <v/>
      </c>
      <c r="S750" s="7">
        <f>IF(A750="","",Q750-R750)</f>
        <v/>
      </c>
      <c r="T750" s="7">
        <f>IF(A750="","",MAX(L750-M750,M750-L750)*K750)</f>
        <v/>
      </c>
      <c r="U750" s="8">
        <f>IF(A750="","",IFERROR(S750/T750,0))</f>
        <v/>
      </c>
      <c r="V750" s="9">
        <f>IF(A750="","",IF(S750&gt;0,"Gagnant",IF(S750&lt;0,"Perdant","Égalité")))</f>
        <v/>
      </c>
      <c r="W750" s="2" t="n"/>
      <c r="X750" s="4" t="n"/>
    </row>
    <row r="751">
      <c r="A751" s="2" t="n"/>
      <c r="B751" s="3" t="n"/>
      <c r="C751" s="3" t="n"/>
      <c r="D751" s="4" t="n"/>
      <c r="E751" s="4" t="n"/>
      <c r="F751" s="4" t="n"/>
      <c r="G751" s="4" t="n"/>
      <c r="H751" s="2" t="n"/>
      <c r="I751" s="4" t="n"/>
      <c r="J751" s="2" t="n"/>
      <c r="K751" s="5" t="n"/>
      <c r="L751" s="6" t="n"/>
      <c r="M751" s="6" t="n"/>
      <c r="N751" s="6" t="n"/>
      <c r="O751" s="6" t="n"/>
      <c r="P751" s="10">
        <f>IF(A751="","",K751*L751)</f>
        <v/>
      </c>
      <c r="Q751" s="10">
        <f>IF(A751="","",IF(H751="Achat",(O751-L751)*K751,IF(H751="Vente",(L751-O751)*K751,0)))</f>
        <v/>
      </c>
      <c r="R751" s="10">
        <f>IF(A751="","",IFERROR(P751*VLOOKUP(F751,'Référentiels'!$A$2:$C$6,3,FALSE),0))</f>
        <v/>
      </c>
      <c r="S751" s="10">
        <f>IF(A751="","",Q751-R751)</f>
        <v/>
      </c>
      <c r="T751" s="10">
        <f>IF(A751="","",MAX(L751-M751,M751-L751)*K751)</f>
        <v/>
      </c>
      <c r="U751" s="11">
        <f>IF(A751="","",IFERROR(S751/T751,0))</f>
        <v/>
      </c>
      <c r="V751" s="12">
        <f>IF(A751="","",IF(S751&gt;0,"Gagnant",IF(S751&lt;0,"Perdant","Égalité")))</f>
        <v/>
      </c>
      <c r="W751" s="2" t="n"/>
      <c r="X751" s="4" t="n"/>
    </row>
    <row r="752">
      <c r="A752" s="2" t="n"/>
      <c r="B752" s="3" t="n"/>
      <c r="C752" s="3" t="n"/>
      <c r="D752" s="4" t="n"/>
      <c r="E752" s="4" t="n"/>
      <c r="F752" s="4" t="n"/>
      <c r="G752" s="4" t="n"/>
      <c r="H752" s="2" t="n"/>
      <c r="I752" s="4" t="n"/>
      <c r="J752" s="2" t="n"/>
      <c r="K752" s="5" t="n"/>
      <c r="L752" s="6" t="n"/>
      <c r="M752" s="6" t="n"/>
      <c r="N752" s="6" t="n"/>
      <c r="O752" s="6" t="n"/>
      <c r="P752" s="7">
        <f>IF(A752="","",K752*L752)</f>
        <v/>
      </c>
      <c r="Q752" s="7">
        <f>IF(A752="","",IF(H752="Achat",(O752-L752)*K752,IF(H752="Vente",(L752-O752)*K752,0)))</f>
        <v/>
      </c>
      <c r="R752" s="7">
        <f>IF(A752="","",IFERROR(P752*VLOOKUP(F752,'Référentiels'!$A$2:$C$6,3,FALSE),0))</f>
        <v/>
      </c>
      <c r="S752" s="7">
        <f>IF(A752="","",Q752-R752)</f>
        <v/>
      </c>
      <c r="T752" s="7">
        <f>IF(A752="","",MAX(L752-M752,M752-L752)*K752)</f>
        <v/>
      </c>
      <c r="U752" s="8">
        <f>IF(A752="","",IFERROR(S752/T752,0))</f>
        <v/>
      </c>
      <c r="V752" s="9">
        <f>IF(A752="","",IF(S752&gt;0,"Gagnant",IF(S752&lt;0,"Perdant","Égalité")))</f>
        <v/>
      </c>
      <c r="W752" s="2" t="n"/>
      <c r="X752" s="4" t="n"/>
    </row>
    <row r="753">
      <c r="A753" s="2" t="n"/>
      <c r="B753" s="3" t="n"/>
      <c r="C753" s="3" t="n"/>
      <c r="D753" s="4" t="n"/>
      <c r="E753" s="4" t="n"/>
      <c r="F753" s="4" t="n"/>
      <c r="G753" s="4" t="n"/>
      <c r="H753" s="2" t="n"/>
      <c r="I753" s="4" t="n"/>
      <c r="J753" s="2" t="n"/>
      <c r="K753" s="5" t="n"/>
      <c r="L753" s="6" t="n"/>
      <c r="M753" s="6" t="n"/>
      <c r="N753" s="6" t="n"/>
      <c r="O753" s="6" t="n"/>
      <c r="P753" s="10">
        <f>IF(A753="","",K753*L753)</f>
        <v/>
      </c>
      <c r="Q753" s="10">
        <f>IF(A753="","",IF(H753="Achat",(O753-L753)*K753,IF(H753="Vente",(L753-O753)*K753,0)))</f>
        <v/>
      </c>
      <c r="R753" s="10">
        <f>IF(A753="","",IFERROR(P753*VLOOKUP(F753,'Référentiels'!$A$2:$C$6,3,FALSE),0))</f>
        <v/>
      </c>
      <c r="S753" s="10">
        <f>IF(A753="","",Q753-R753)</f>
        <v/>
      </c>
      <c r="T753" s="10">
        <f>IF(A753="","",MAX(L753-M753,M753-L753)*K753)</f>
        <v/>
      </c>
      <c r="U753" s="11">
        <f>IF(A753="","",IFERROR(S753/T753,0))</f>
        <v/>
      </c>
      <c r="V753" s="12">
        <f>IF(A753="","",IF(S753&gt;0,"Gagnant",IF(S753&lt;0,"Perdant","Égalité")))</f>
        <v/>
      </c>
      <c r="W753" s="2" t="n"/>
      <c r="X753" s="4" t="n"/>
    </row>
    <row r="754">
      <c r="A754" s="2" t="n"/>
      <c r="B754" s="3" t="n"/>
      <c r="C754" s="3" t="n"/>
      <c r="D754" s="4" t="n"/>
      <c r="E754" s="4" t="n"/>
      <c r="F754" s="4" t="n"/>
      <c r="G754" s="4" t="n"/>
      <c r="H754" s="2" t="n"/>
      <c r="I754" s="4" t="n"/>
      <c r="J754" s="2" t="n"/>
      <c r="K754" s="5" t="n"/>
      <c r="L754" s="6" t="n"/>
      <c r="M754" s="6" t="n"/>
      <c r="N754" s="6" t="n"/>
      <c r="O754" s="6" t="n"/>
      <c r="P754" s="7">
        <f>IF(A754="","",K754*L754)</f>
        <v/>
      </c>
      <c r="Q754" s="7">
        <f>IF(A754="","",IF(H754="Achat",(O754-L754)*K754,IF(H754="Vente",(L754-O754)*K754,0)))</f>
        <v/>
      </c>
      <c r="R754" s="7">
        <f>IF(A754="","",IFERROR(P754*VLOOKUP(F754,'Référentiels'!$A$2:$C$6,3,FALSE),0))</f>
        <v/>
      </c>
      <c r="S754" s="7">
        <f>IF(A754="","",Q754-R754)</f>
        <v/>
      </c>
      <c r="T754" s="7">
        <f>IF(A754="","",MAX(L754-M754,M754-L754)*K754)</f>
        <v/>
      </c>
      <c r="U754" s="8">
        <f>IF(A754="","",IFERROR(S754/T754,0))</f>
        <v/>
      </c>
      <c r="V754" s="9">
        <f>IF(A754="","",IF(S754&gt;0,"Gagnant",IF(S754&lt;0,"Perdant","Égalité")))</f>
        <v/>
      </c>
      <c r="W754" s="2" t="n"/>
      <c r="X754" s="4" t="n"/>
    </row>
    <row r="755">
      <c r="A755" s="2" t="n"/>
      <c r="B755" s="3" t="n"/>
      <c r="C755" s="3" t="n"/>
      <c r="D755" s="4" t="n"/>
      <c r="E755" s="4" t="n"/>
      <c r="F755" s="4" t="n"/>
      <c r="G755" s="4" t="n"/>
      <c r="H755" s="2" t="n"/>
      <c r="I755" s="4" t="n"/>
      <c r="J755" s="2" t="n"/>
      <c r="K755" s="5" t="n"/>
      <c r="L755" s="6" t="n"/>
      <c r="M755" s="6" t="n"/>
      <c r="N755" s="6" t="n"/>
      <c r="O755" s="6" t="n"/>
      <c r="P755" s="10">
        <f>IF(A755="","",K755*L755)</f>
        <v/>
      </c>
      <c r="Q755" s="10">
        <f>IF(A755="","",IF(H755="Achat",(O755-L755)*K755,IF(H755="Vente",(L755-O755)*K755,0)))</f>
        <v/>
      </c>
      <c r="R755" s="10">
        <f>IF(A755="","",IFERROR(P755*VLOOKUP(F755,'Référentiels'!$A$2:$C$6,3,FALSE),0))</f>
        <v/>
      </c>
      <c r="S755" s="10">
        <f>IF(A755="","",Q755-R755)</f>
        <v/>
      </c>
      <c r="T755" s="10">
        <f>IF(A755="","",MAX(L755-M755,M755-L755)*K755)</f>
        <v/>
      </c>
      <c r="U755" s="11">
        <f>IF(A755="","",IFERROR(S755/T755,0))</f>
        <v/>
      </c>
      <c r="V755" s="12">
        <f>IF(A755="","",IF(S755&gt;0,"Gagnant",IF(S755&lt;0,"Perdant","Égalité")))</f>
        <v/>
      </c>
      <c r="W755" s="2" t="n"/>
      <c r="X755" s="4" t="n"/>
    </row>
    <row r="756">
      <c r="A756" s="2" t="n"/>
      <c r="B756" s="3" t="n"/>
      <c r="C756" s="3" t="n"/>
      <c r="D756" s="4" t="n"/>
      <c r="E756" s="4" t="n"/>
      <c r="F756" s="4" t="n"/>
      <c r="G756" s="4" t="n"/>
      <c r="H756" s="2" t="n"/>
      <c r="I756" s="4" t="n"/>
      <c r="J756" s="2" t="n"/>
      <c r="K756" s="5" t="n"/>
      <c r="L756" s="6" t="n"/>
      <c r="M756" s="6" t="n"/>
      <c r="N756" s="6" t="n"/>
      <c r="O756" s="6" t="n"/>
      <c r="P756" s="7">
        <f>IF(A756="","",K756*L756)</f>
        <v/>
      </c>
      <c r="Q756" s="7">
        <f>IF(A756="","",IF(H756="Achat",(O756-L756)*K756,IF(H756="Vente",(L756-O756)*K756,0)))</f>
        <v/>
      </c>
      <c r="R756" s="7">
        <f>IF(A756="","",IFERROR(P756*VLOOKUP(F756,'Référentiels'!$A$2:$C$6,3,FALSE),0))</f>
        <v/>
      </c>
      <c r="S756" s="7">
        <f>IF(A756="","",Q756-R756)</f>
        <v/>
      </c>
      <c r="T756" s="7">
        <f>IF(A756="","",MAX(L756-M756,M756-L756)*K756)</f>
        <v/>
      </c>
      <c r="U756" s="8">
        <f>IF(A756="","",IFERROR(S756/T756,0))</f>
        <v/>
      </c>
      <c r="V756" s="9">
        <f>IF(A756="","",IF(S756&gt;0,"Gagnant",IF(S756&lt;0,"Perdant","Égalité")))</f>
        <v/>
      </c>
      <c r="W756" s="2" t="n"/>
      <c r="X756" s="4" t="n"/>
    </row>
    <row r="757">
      <c r="A757" s="2" t="n"/>
      <c r="B757" s="3" t="n"/>
      <c r="C757" s="3" t="n"/>
      <c r="D757" s="4" t="n"/>
      <c r="E757" s="4" t="n"/>
      <c r="F757" s="4" t="n"/>
      <c r="G757" s="4" t="n"/>
      <c r="H757" s="2" t="n"/>
      <c r="I757" s="4" t="n"/>
      <c r="J757" s="2" t="n"/>
      <c r="K757" s="5" t="n"/>
      <c r="L757" s="6" t="n"/>
      <c r="M757" s="6" t="n"/>
      <c r="N757" s="6" t="n"/>
      <c r="O757" s="6" t="n"/>
      <c r="P757" s="10">
        <f>IF(A757="","",K757*L757)</f>
        <v/>
      </c>
      <c r="Q757" s="10">
        <f>IF(A757="","",IF(H757="Achat",(O757-L757)*K757,IF(H757="Vente",(L757-O757)*K757,0)))</f>
        <v/>
      </c>
      <c r="R757" s="10">
        <f>IF(A757="","",IFERROR(P757*VLOOKUP(F757,'Référentiels'!$A$2:$C$6,3,FALSE),0))</f>
        <v/>
      </c>
      <c r="S757" s="10">
        <f>IF(A757="","",Q757-R757)</f>
        <v/>
      </c>
      <c r="T757" s="10">
        <f>IF(A757="","",MAX(L757-M757,M757-L757)*K757)</f>
        <v/>
      </c>
      <c r="U757" s="11">
        <f>IF(A757="","",IFERROR(S757/T757,0))</f>
        <v/>
      </c>
      <c r="V757" s="12">
        <f>IF(A757="","",IF(S757&gt;0,"Gagnant",IF(S757&lt;0,"Perdant","Égalité")))</f>
        <v/>
      </c>
      <c r="W757" s="2" t="n"/>
      <c r="X757" s="4" t="n"/>
    </row>
    <row r="758">
      <c r="A758" s="2" t="n"/>
      <c r="B758" s="3" t="n"/>
      <c r="C758" s="3" t="n"/>
      <c r="D758" s="4" t="n"/>
      <c r="E758" s="4" t="n"/>
      <c r="F758" s="4" t="n"/>
      <c r="G758" s="4" t="n"/>
      <c r="H758" s="2" t="n"/>
      <c r="I758" s="4" t="n"/>
      <c r="J758" s="2" t="n"/>
      <c r="K758" s="5" t="n"/>
      <c r="L758" s="6" t="n"/>
      <c r="M758" s="6" t="n"/>
      <c r="N758" s="6" t="n"/>
      <c r="O758" s="6" t="n"/>
      <c r="P758" s="7">
        <f>IF(A758="","",K758*L758)</f>
        <v/>
      </c>
      <c r="Q758" s="7">
        <f>IF(A758="","",IF(H758="Achat",(O758-L758)*K758,IF(H758="Vente",(L758-O758)*K758,0)))</f>
        <v/>
      </c>
      <c r="R758" s="7">
        <f>IF(A758="","",IFERROR(P758*VLOOKUP(F758,'Référentiels'!$A$2:$C$6,3,FALSE),0))</f>
        <v/>
      </c>
      <c r="S758" s="7">
        <f>IF(A758="","",Q758-R758)</f>
        <v/>
      </c>
      <c r="T758" s="7">
        <f>IF(A758="","",MAX(L758-M758,M758-L758)*K758)</f>
        <v/>
      </c>
      <c r="U758" s="8">
        <f>IF(A758="","",IFERROR(S758/T758,0))</f>
        <v/>
      </c>
      <c r="V758" s="9">
        <f>IF(A758="","",IF(S758&gt;0,"Gagnant",IF(S758&lt;0,"Perdant","Égalité")))</f>
        <v/>
      </c>
      <c r="W758" s="2" t="n"/>
      <c r="X758" s="4" t="n"/>
    </row>
    <row r="759">
      <c r="A759" s="2" t="n"/>
      <c r="B759" s="3" t="n"/>
      <c r="C759" s="3" t="n"/>
      <c r="D759" s="4" t="n"/>
      <c r="E759" s="4" t="n"/>
      <c r="F759" s="4" t="n"/>
      <c r="G759" s="4" t="n"/>
      <c r="H759" s="2" t="n"/>
      <c r="I759" s="4" t="n"/>
      <c r="J759" s="2" t="n"/>
      <c r="K759" s="5" t="n"/>
      <c r="L759" s="6" t="n"/>
      <c r="M759" s="6" t="n"/>
      <c r="N759" s="6" t="n"/>
      <c r="O759" s="6" t="n"/>
      <c r="P759" s="10">
        <f>IF(A759="","",K759*L759)</f>
        <v/>
      </c>
      <c r="Q759" s="10">
        <f>IF(A759="","",IF(H759="Achat",(O759-L759)*K759,IF(H759="Vente",(L759-O759)*K759,0)))</f>
        <v/>
      </c>
      <c r="R759" s="10">
        <f>IF(A759="","",IFERROR(P759*VLOOKUP(F759,'Référentiels'!$A$2:$C$6,3,FALSE),0))</f>
        <v/>
      </c>
      <c r="S759" s="10">
        <f>IF(A759="","",Q759-R759)</f>
        <v/>
      </c>
      <c r="T759" s="10">
        <f>IF(A759="","",MAX(L759-M759,M759-L759)*K759)</f>
        <v/>
      </c>
      <c r="U759" s="11">
        <f>IF(A759="","",IFERROR(S759/T759,0))</f>
        <v/>
      </c>
      <c r="V759" s="12">
        <f>IF(A759="","",IF(S759&gt;0,"Gagnant",IF(S759&lt;0,"Perdant","Égalité")))</f>
        <v/>
      </c>
      <c r="W759" s="2" t="n"/>
      <c r="X759" s="4" t="n"/>
    </row>
    <row r="760">
      <c r="A760" s="2" t="n"/>
      <c r="B760" s="3" t="n"/>
      <c r="C760" s="3" t="n"/>
      <c r="D760" s="4" t="n"/>
      <c r="E760" s="4" t="n"/>
      <c r="F760" s="4" t="n"/>
      <c r="G760" s="4" t="n"/>
      <c r="H760" s="2" t="n"/>
      <c r="I760" s="4" t="n"/>
      <c r="J760" s="2" t="n"/>
      <c r="K760" s="5" t="n"/>
      <c r="L760" s="6" t="n"/>
      <c r="M760" s="6" t="n"/>
      <c r="N760" s="6" t="n"/>
      <c r="O760" s="6" t="n"/>
      <c r="P760" s="7">
        <f>IF(A760="","",K760*L760)</f>
        <v/>
      </c>
      <c r="Q760" s="7">
        <f>IF(A760="","",IF(H760="Achat",(O760-L760)*K760,IF(H760="Vente",(L760-O760)*K760,0)))</f>
        <v/>
      </c>
      <c r="R760" s="7">
        <f>IF(A760="","",IFERROR(P760*VLOOKUP(F760,'Référentiels'!$A$2:$C$6,3,FALSE),0))</f>
        <v/>
      </c>
      <c r="S760" s="7">
        <f>IF(A760="","",Q760-R760)</f>
        <v/>
      </c>
      <c r="T760" s="7">
        <f>IF(A760="","",MAX(L760-M760,M760-L760)*K760)</f>
        <v/>
      </c>
      <c r="U760" s="8">
        <f>IF(A760="","",IFERROR(S760/T760,0))</f>
        <v/>
      </c>
      <c r="V760" s="9">
        <f>IF(A760="","",IF(S760&gt;0,"Gagnant",IF(S760&lt;0,"Perdant","Égalité")))</f>
        <v/>
      </c>
      <c r="W760" s="2" t="n"/>
      <c r="X760" s="4" t="n"/>
    </row>
    <row r="761">
      <c r="A761" s="2" t="n"/>
      <c r="B761" s="3" t="n"/>
      <c r="C761" s="3" t="n"/>
      <c r="D761" s="4" t="n"/>
      <c r="E761" s="4" t="n"/>
      <c r="F761" s="4" t="n"/>
      <c r="G761" s="4" t="n"/>
      <c r="H761" s="2" t="n"/>
      <c r="I761" s="4" t="n"/>
      <c r="J761" s="2" t="n"/>
      <c r="K761" s="5" t="n"/>
      <c r="L761" s="6" t="n"/>
      <c r="M761" s="6" t="n"/>
      <c r="N761" s="6" t="n"/>
      <c r="O761" s="6" t="n"/>
      <c r="P761" s="10">
        <f>IF(A761="","",K761*L761)</f>
        <v/>
      </c>
      <c r="Q761" s="10">
        <f>IF(A761="","",IF(H761="Achat",(O761-L761)*K761,IF(H761="Vente",(L761-O761)*K761,0)))</f>
        <v/>
      </c>
      <c r="R761" s="10">
        <f>IF(A761="","",IFERROR(P761*VLOOKUP(F761,'Référentiels'!$A$2:$C$6,3,FALSE),0))</f>
        <v/>
      </c>
      <c r="S761" s="10">
        <f>IF(A761="","",Q761-R761)</f>
        <v/>
      </c>
      <c r="T761" s="10">
        <f>IF(A761="","",MAX(L761-M761,M761-L761)*K761)</f>
        <v/>
      </c>
      <c r="U761" s="11">
        <f>IF(A761="","",IFERROR(S761/T761,0))</f>
        <v/>
      </c>
      <c r="V761" s="12">
        <f>IF(A761="","",IF(S761&gt;0,"Gagnant",IF(S761&lt;0,"Perdant","Égalité")))</f>
        <v/>
      </c>
      <c r="W761" s="2" t="n"/>
      <c r="X761" s="4" t="n"/>
    </row>
    <row r="762">
      <c r="A762" s="2" t="n"/>
      <c r="B762" s="3" t="n"/>
      <c r="C762" s="3" t="n"/>
      <c r="D762" s="4" t="n"/>
      <c r="E762" s="4" t="n"/>
      <c r="F762" s="4" t="n"/>
      <c r="G762" s="4" t="n"/>
      <c r="H762" s="2" t="n"/>
      <c r="I762" s="4" t="n"/>
      <c r="J762" s="2" t="n"/>
      <c r="K762" s="5" t="n"/>
      <c r="L762" s="6" t="n"/>
      <c r="M762" s="6" t="n"/>
      <c r="N762" s="6" t="n"/>
      <c r="O762" s="6" t="n"/>
      <c r="P762" s="7">
        <f>IF(A762="","",K762*L762)</f>
        <v/>
      </c>
      <c r="Q762" s="7">
        <f>IF(A762="","",IF(H762="Achat",(O762-L762)*K762,IF(H762="Vente",(L762-O762)*K762,0)))</f>
        <v/>
      </c>
      <c r="R762" s="7">
        <f>IF(A762="","",IFERROR(P762*VLOOKUP(F762,'Référentiels'!$A$2:$C$6,3,FALSE),0))</f>
        <v/>
      </c>
      <c r="S762" s="7">
        <f>IF(A762="","",Q762-R762)</f>
        <v/>
      </c>
      <c r="T762" s="7">
        <f>IF(A762="","",MAX(L762-M762,M762-L762)*K762)</f>
        <v/>
      </c>
      <c r="U762" s="8">
        <f>IF(A762="","",IFERROR(S762/T762,0))</f>
        <v/>
      </c>
      <c r="V762" s="9">
        <f>IF(A762="","",IF(S762&gt;0,"Gagnant",IF(S762&lt;0,"Perdant","Égalité")))</f>
        <v/>
      </c>
      <c r="W762" s="2" t="n"/>
      <c r="X762" s="4" t="n"/>
    </row>
    <row r="763">
      <c r="A763" s="2" t="n"/>
      <c r="B763" s="3" t="n"/>
      <c r="C763" s="3" t="n"/>
      <c r="D763" s="4" t="n"/>
      <c r="E763" s="4" t="n"/>
      <c r="F763" s="4" t="n"/>
      <c r="G763" s="4" t="n"/>
      <c r="H763" s="2" t="n"/>
      <c r="I763" s="4" t="n"/>
      <c r="J763" s="2" t="n"/>
      <c r="K763" s="5" t="n"/>
      <c r="L763" s="6" t="n"/>
      <c r="M763" s="6" t="n"/>
      <c r="N763" s="6" t="n"/>
      <c r="O763" s="6" t="n"/>
      <c r="P763" s="10">
        <f>IF(A763="","",K763*L763)</f>
        <v/>
      </c>
      <c r="Q763" s="10">
        <f>IF(A763="","",IF(H763="Achat",(O763-L763)*K763,IF(H763="Vente",(L763-O763)*K763,0)))</f>
        <v/>
      </c>
      <c r="R763" s="10">
        <f>IF(A763="","",IFERROR(P763*VLOOKUP(F763,'Référentiels'!$A$2:$C$6,3,FALSE),0))</f>
        <v/>
      </c>
      <c r="S763" s="10">
        <f>IF(A763="","",Q763-R763)</f>
        <v/>
      </c>
      <c r="T763" s="10">
        <f>IF(A763="","",MAX(L763-M763,M763-L763)*K763)</f>
        <v/>
      </c>
      <c r="U763" s="11">
        <f>IF(A763="","",IFERROR(S763/T763,0))</f>
        <v/>
      </c>
      <c r="V763" s="12">
        <f>IF(A763="","",IF(S763&gt;0,"Gagnant",IF(S763&lt;0,"Perdant","Égalité")))</f>
        <v/>
      </c>
      <c r="W763" s="2" t="n"/>
      <c r="X763" s="4" t="n"/>
    </row>
    <row r="764">
      <c r="A764" s="2" t="n"/>
      <c r="B764" s="3" t="n"/>
      <c r="C764" s="3" t="n"/>
      <c r="D764" s="4" t="n"/>
      <c r="E764" s="4" t="n"/>
      <c r="F764" s="4" t="n"/>
      <c r="G764" s="4" t="n"/>
      <c r="H764" s="2" t="n"/>
      <c r="I764" s="4" t="n"/>
      <c r="J764" s="2" t="n"/>
      <c r="K764" s="5" t="n"/>
      <c r="L764" s="6" t="n"/>
      <c r="M764" s="6" t="n"/>
      <c r="N764" s="6" t="n"/>
      <c r="O764" s="6" t="n"/>
      <c r="P764" s="7">
        <f>IF(A764="","",K764*L764)</f>
        <v/>
      </c>
      <c r="Q764" s="7">
        <f>IF(A764="","",IF(H764="Achat",(O764-L764)*K764,IF(H764="Vente",(L764-O764)*K764,0)))</f>
        <v/>
      </c>
      <c r="R764" s="7">
        <f>IF(A764="","",IFERROR(P764*VLOOKUP(F764,'Référentiels'!$A$2:$C$6,3,FALSE),0))</f>
        <v/>
      </c>
      <c r="S764" s="7">
        <f>IF(A764="","",Q764-R764)</f>
        <v/>
      </c>
      <c r="T764" s="7">
        <f>IF(A764="","",MAX(L764-M764,M764-L764)*K764)</f>
        <v/>
      </c>
      <c r="U764" s="8">
        <f>IF(A764="","",IFERROR(S764/T764,0))</f>
        <v/>
      </c>
      <c r="V764" s="9">
        <f>IF(A764="","",IF(S764&gt;0,"Gagnant",IF(S764&lt;0,"Perdant","Égalité")))</f>
        <v/>
      </c>
      <c r="W764" s="2" t="n"/>
      <c r="X764" s="4" t="n"/>
    </row>
    <row r="765">
      <c r="A765" s="2" t="n"/>
      <c r="B765" s="3" t="n"/>
      <c r="C765" s="3" t="n"/>
      <c r="D765" s="4" t="n"/>
      <c r="E765" s="4" t="n"/>
      <c r="F765" s="4" t="n"/>
      <c r="G765" s="4" t="n"/>
      <c r="H765" s="2" t="n"/>
      <c r="I765" s="4" t="n"/>
      <c r="J765" s="2" t="n"/>
      <c r="K765" s="5" t="n"/>
      <c r="L765" s="6" t="n"/>
      <c r="M765" s="6" t="n"/>
      <c r="N765" s="6" t="n"/>
      <c r="O765" s="6" t="n"/>
      <c r="P765" s="10">
        <f>IF(A765="","",K765*L765)</f>
        <v/>
      </c>
      <c r="Q765" s="10">
        <f>IF(A765="","",IF(H765="Achat",(O765-L765)*K765,IF(H765="Vente",(L765-O765)*K765,0)))</f>
        <v/>
      </c>
      <c r="R765" s="10">
        <f>IF(A765="","",IFERROR(P765*VLOOKUP(F765,'Référentiels'!$A$2:$C$6,3,FALSE),0))</f>
        <v/>
      </c>
      <c r="S765" s="10">
        <f>IF(A765="","",Q765-R765)</f>
        <v/>
      </c>
      <c r="T765" s="10">
        <f>IF(A765="","",MAX(L765-M765,M765-L765)*K765)</f>
        <v/>
      </c>
      <c r="U765" s="11">
        <f>IF(A765="","",IFERROR(S765/T765,0))</f>
        <v/>
      </c>
      <c r="V765" s="12">
        <f>IF(A765="","",IF(S765&gt;0,"Gagnant",IF(S765&lt;0,"Perdant","Égalité")))</f>
        <v/>
      </c>
      <c r="W765" s="2" t="n"/>
      <c r="X765" s="4" t="n"/>
    </row>
    <row r="766">
      <c r="A766" s="2" t="n"/>
      <c r="B766" s="3" t="n"/>
      <c r="C766" s="3" t="n"/>
      <c r="D766" s="4" t="n"/>
      <c r="E766" s="4" t="n"/>
      <c r="F766" s="4" t="n"/>
      <c r="G766" s="4" t="n"/>
      <c r="H766" s="2" t="n"/>
      <c r="I766" s="4" t="n"/>
      <c r="J766" s="2" t="n"/>
      <c r="K766" s="5" t="n"/>
      <c r="L766" s="6" t="n"/>
      <c r="M766" s="6" t="n"/>
      <c r="N766" s="6" t="n"/>
      <c r="O766" s="6" t="n"/>
      <c r="P766" s="7">
        <f>IF(A766="","",K766*L766)</f>
        <v/>
      </c>
      <c r="Q766" s="7">
        <f>IF(A766="","",IF(H766="Achat",(O766-L766)*K766,IF(H766="Vente",(L766-O766)*K766,0)))</f>
        <v/>
      </c>
      <c r="R766" s="7">
        <f>IF(A766="","",IFERROR(P766*VLOOKUP(F766,'Référentiels'!$A$2:$C$6,3,FALSE),0))</f>
        <v/>
      </c>
      <c r="S766" s="7">
        <f>IF(A766="","",Q766-R766)</f>
        <v/>
      </c>
      <c r="T766" s="7">
        <f>IF(A766="","",MAX(L766-M766,M766-L766)*K766)</f>
        <v/>
      </c>
      <c r="U766" s="8">
        <f>IF(A766="","",IFERROR(S766/T766,0))</f>
        <v/>
      </c>
      <c r="V766" s="9">
        <f>IF(A766="","",IF(S766&gt;0,"Gagnant",IF(S766&lt;0,"Perdant","Égalité")))</f>
        <v/>
      </c>
      <c r="W766" s="2" t="n"/>
      <c r="X766" s="4" t="n"/>
    </row>
    <row r="767">
      <c r="A767" s="2" t="n"/>
      <c r="B767" s="3" t="n"/>
      <c r="C767" s="3" t="n"/>
      <c r="D767" s="4" t="n"/>
      <c r="E767" s="4" t="n"/>
      <c r="F767" s="4" t="n"/>
      <c r="G767" s="4" t="n"/>
      <c r="H767" s="2" t="n"/>
      <c r="I767" s="4" t="n"/>
      <c r="J767" s="2" t="n"/>
      <c r="K767" s="5" t="n"/>
      <c r="L767" s="6" t="n"/>
      <c r="M767" s="6" t="n"/>
      <c r="N767" s="6" t="n"/>
      <c r="O767" s="6" t="n"/>
      <c r="P767" s="10">
        <f>IF(A767="","",K767*L767)</f>
        <v/>
      </c>
      <c r="Q767" s="10">
        <f>IF(A767="","",IF(H767="Achat",(O767-L767)*K767,IF(H767="Vente",(L767-O767)*K767,0)))</f>
        <v/>
      </c>
      <c r="R767" s="10">
        <f>IF(A767="","",IFERROR(P767*VLOOKUP(F767,'Référentiels'!$A$2:$C$6,3,FALSE),0))</f>
        <v/>
      </c>
      <c r="S767" s="10">
        <f>IF(A767="","",Q767-R767)</f>
        <v/>
      </c>
      <c r="T767" s="10">
        <f>IF(A767="","",MAX(L767-M767,M767-L767)*K767)</f>
        <v/>
      </c>
      <c r="U767" s="11">
        <f>IF(A767="","",IFERROR(S767/T767,0))</f>
        <v/>
      </c>
      <c r="V767" s="12">
        <f>IF(A767="","",IF(S767&gt;0,"Gagnant",IF(S767&lt;0,"Perdant","Égalité")))</f>
        <v/>
      </c>
      <c r="W767" s="2" t="n"/>
      <c r="X767" s="4" t="n"/>
    </row>
    <row r="768">
      <c r="A768" s="2" t="n"/>
      <c r="B768" s="3" t="n"/>
      <c r="C768" s="3" t="n"/>
      <c r="D768" s="4" t="n"/>
      <c r="E768" s="4" t="n"/>
      <c r="F768" s="4" t="n"/>
      <c r="G768" s="4" t="n"/>
      <c r="H768" s="2" t="n"/>
      <c r="I768" s="4" t="n"/>
      <c r="J768" s="2" t="n"/>
      <c r="K768" s="5" t="n"/>
      <c r="L768" s="6" t="n"/>
      <c r="M768" s="6" t="n"/>
      <c r="N768" s="6" t="n"/>
      <c r="O768" s="6" t="n"/>
      <c r="P768" s="7">
        <f>IF(A768="","",K768*L768)</f>
        <v/>
      </c>
      <c r="Q768" s="7">
        <f>IF(A768="","",IF(H768="Achat",(O768-L768)*K768,IF(H768="Vente",(L768-O768)*K768,0)))</f>
        <v/>
      </c>
      <c r="R768" s="7">
        <f>IF(A768="","",IFERROR(P768*VLOOKUP(F768,'Référentiels'!$A$2:$C$6,3,FALSE),0))</f>
        <v/>
      </c>
      <c r="S768" s="7">
        <f>IF(A768="","",Q768-R768)</f>
        <v/>
      </c>
      <c r="T768" s="7">
        <f>IF(A768="","",MAX(L768-M768,M768-L768)*K768)</f>
        <v/>
      </c>
      <c r="U768" s="8">
        <f>IF(A768="","",IFERROR(S768/T768,0))</f>
        <v/>
      </c>
      <c r="V768" s="9">
        <f>IF(A768="","",IF(S768&gt;0,"Gagnant",IF(S768&lt;0,"Perdant","Égalité")))</f>
        <v/>
      </c>
      <c r="W768" s="2" t="n"/>
      <c r="X768" s="4" t="n"/>
    </row>
    <row r="769">
      <c r="A769" s="2" t="n"/>
      <c r="B769" s="3" t="n"/>
      <c r="C769" s="3" t="n"/>
      <c r="D769" s="4" t="n"/>
      <c r="E769" s="4" t="n"/>
      <c r="F769" s="4" t="n"/>
      <c r="G769" s="4" t="n"/>
      <c r="H769" s="2" t="n"/>
      <c r="I769" s="4" t="n"/>
      <c r="J769" s="2" t="n"/>
      <c r="K769" s="5" t="n"/>
      <c r="L769" s="6" t="n"/>
      <c r="M769" s="6" t="n"/>
      <c r="N769" s="6" t="n"/>
      <c r="O769" s="6" t="n"/>
      <c r="P769" s="10">
        <f>IF(A769="","",K769*L769)</f>
        <v/>
      </c>
      <c r="Q769" s="10">
        <f>IF(A769="","",IF(H769="Achat",(O769-L769)*K769,IF(H769="Vente",(L769-O769)*K769,0)))</f>
        <v/>
      </c>
      <c r="R769" s="10">
        <f>IF(A769="","",IFERROR(P769*VLOOKUP(F769,'Référentiels'!$A$2:$C$6,3,FALSE),0))</f>
        <v/>
      </c>
      <c r="S769" s="10">
        <f>IF(A769="","",Q769-R769)</f>
        <v/>
      </c>
      <c r="T769" s="10">
        <f>IF(A769="","",MAX(L769-M769,M769-L769)*K769)</f>
        <v/>
      </c>
      <c r="U769" s="11">
        <f>IF(A769="","",IFERROR(S769/T769,0))</f>
        <v/>
      </c>
      <c r="V769" s="12">
        <f>IF(A769="","",IF(S769&gt;0,"Gagnant",IF(S769&lt;0,"Perdant","Égalité")))</f>
        <v/>
      </c>
      <c r="W769" s="2" t="n"/>
      <c r="X769" s="4" t="n"/>
    </row>
    <row r="770">
      <c r="A770" s="2" t="n"/>
      <c r="B770" s="3" t="n"/>
      <c r="C770" s="3" t="n"/>
      <c r="D770" s="4" t="n"/>
      <c r="E770" s="4" t="n"/>
      <c r="F770" s="4" t="n"/>
      <c r="G770" s="4" t="n"/>
      <c r="H770" s="2" t="n"/>
      <c r="I770" s="4" t="n"/>
      <c r="J770" s="2" t="n"/>
      <c r="K770" s="5" t="n"/>
      <c r="L770" s="6" t="n"/>
      <c r="M770" s="6" t="n"/>
      <c r="N770" s="6" t="n"/>
      <c r="O770" s="6" t="n"/>
      <c r="P770" s="7">
        <f>IF(A770="","",K770*L770)</f>
        <v/>
      </c>
      <c r="Q770" s="7">
        <f>IF(A770="","",IF(H770="Achat",(O770-L770)*K770,IF(H770="Vente",(L770-O770)*K770,0)))</f>
        <v/>
      </c>
      <c r="R770" s="7">
        <f>IF(A770="","",IFERROR(P770*VLOOKUP(F770,'Référentiels'!$A$2:$C$6,3,FALSE),0))</f>
        <v/>
      </c>
      <c r="S770" s="7">
        <f>IF(A770="","",Q770-R770)</f>
        <v/>
      </c>
      <c r="T770" s="7">
        <f>IF(A770="","",MAX(L770-M770,M770-L770)*K770)</f>
        <v/>
      </c>
      <c r="U770" s="8">
        <f>IF(A770="","",IFERROR(S770/T770,0))</f>
        <v/>
      </c>
      <c r="V770" s="9">
        <f>IF(A770="","",IF(S770&gt;0,"Gagnant",IF(S770&lt;0,"Perdant","Égalité")))</f>
        <v/>
      </c>
      <c r="W770" s="2" t="n"/>
      <c r="X770" s="4" t="n"/>
    </row>
    <row r="771">
      <c r="A771" s="2" t="n"/>
      <c r="B771" s="3" t="n"/>
      <c r="C771" s="3" t="n"/>
      <c r="D771" s="4" t="n"/>
      <c r="E771" s="4" t="n"/>
      <c r="F771" s="4" t="n"/>
      <c r="G771" s="4" t="n"/>
      <c r="H771" s="2" t="n"/>
      <c r="I771" s="4" t="n"/>
      <c r="J771" s="2" t="n"/>
      <c r="K771" s="5" t="n"/>
      <c r="L771" s="6" t="n"/>
      <c r="M771" s="6" t="n"/>
      <c r="N771" s="6" t="n"/>
      <c r="O771" s="6" t="n"/>
      <c r="P771" s="10">
        <f>IF(A771="","",K771*L771)</f>
        <v/>
      </c>
      <c r="Q771" s="10">
        <f>IF(A771="","",IF(H771="Achat",(O771-L771)*K771,IF(H771="Vente",(L771-O771)*K771,0)))</f>
        <v/>
      </c>
      <c r="R771" s="10">
        <f>IF(A771="","",IFERROR(P771*VLOOKUP(F771,'Référentiels'!$A$2:$C$6,3,FALSE),0))</f>
        <v/>
      </c>
      <c r="S771" s="10">
        <f>IF(A771="","",Q771-R771)</f>
        <v/>
      </c>
      <c r="T771" s="10">
        <f>IF(A771="","",MAX(L771-M771,M771-L771)*K771)</f>
        <v/>
      </c>
      <c r="U771" s="11">
        <f>IF(A771="","",IFERROR(S771/T771,0))</f>
        <v/>
      </c>
      <c r="V771" s="12">
        <f>IF(A771="","",IF(S771&gt;0,"Gagnant",IF(S771&lt;0,"Perdant","Égalité")))</f>
        <v/>
      </c>
      <c r="W771" s="2" t="n"/>
      <c r="X771" s="4" t="n"/>
    </row>
    <row r="772">
      <c r="A772" s="2" t="n"/>
      <c r="B772" s="3" t="n"/>
      <c r="C772" s="3" t="n"/>
      <c r="D772" s="4" t="n"/>
      <c r="E772" s="4" t="n"/>
      <c r="F772" s="4" t="n"/>
      <c r="G772" s="4" t="n"/>
      <c r="H772" s="2" t="n"/>
      <c r="I772" s="4" t="n"/>
      <c r="J772" s="2" t="n"/>
      <c r="K772" s="5" t="n"/>
      <c r="L772" s="6" t="n"/>
      <c r="M772" s="6" t="n"/>
      <c r="N772" s="6" t="n"/>
      <c r="O772" s="6" t="n"/>
      <c r="P772" s="7">
        <f>IF(A772="","",K772*L772)</f>
        <v/>
      </c>
      <c r="Q772" s="7">
        <f>IF(A772="","",IF(H772="Achat",(O772-L772)*K772,IF(H772="Vente",(L772-O772)*K772,0)))</f>
        <v/>
      </c>
      <c r="R772" s="7">
        <f>IF(A772="","",IFERROR(P772*VLOOKUP(F772,'Référentiels'!$A$2:$C$6,3,FALSE),0))</f>
        <v/>
      </c>
      <c r="S772" s="7">
        <f>IF(A772="","",Q772-R772)</f>
        <v/>
      </c>
      <c r="T772" s="7">
        <f>IF(A772="","",MAX(L772-M772,M772-L772)*K772)</f>
        <v/>
      </c>
      <c r="U772" s="8">
        <f>IF(A772="","",IFERROR(S772/T772,0))</f>
        <v/>
      </c>
      <c r="V772" s="9">
        <f>IF(A772="","",IF(S772&gt;0,"Gagnant",IF(S772&lt;0,"Perdant","Égalité")))</f>
        <v/>
      </c>
      <c r="W772" s="2" t="n"/>
      <c r="X772" s="4" t="n"/>
    </row>
    <row r="773">
      <c r="A773" s="2" t="n"/>
      <c r="B773" s="3" t="n"/>
      <c r="C773" s="3" t="n"/>
      <c r="D773" s="4" t="n"/>
      <c r="E773" s="4" t="n"/>
      <c r="F773" s="4" t="n"/>
      <c r="G773" s="4" t="n"/>
      <c r="H773" s="2" t="n"/>
      <c r="I773" s="4" t="n"/>
      <c r="J773" s="2" t="n"/>
      <c r="K773" s="5" t="n"/>
      <c r="L773" s="6" t="n"/>
      <c r="M773" s="6" t="n"/>
      <c r="N773" s="6" t="n"/>
      <c r="O773" s="6" t="n"/>
      <c r="P773" s="10">
        <f>IF(A773="","",K773*L773)</f>
        <v/>
      </c>
      <c r="Q773" s="10">
        <f>IF(A773="","",IF(H773="Achat",(O773-L773)*K773,IF(H773="Vente",(L773-O773)*K773,0)))</f>
        <v/>
      </c>
      <c r="R773" s="10">
        <f>IF(A773="","",IFERROR(P773*VLOOKUP(F773,'Référentiels'!$A$2:$C$6,3,FALSE),0))</f>
        <v/>
      </c>
      <c r="S773" s="10">
        <f>IF(A773="","",Q773-R773)</f>
        <v/>
      </c>
      <c r="T773" s="10">
        <f>IF(A773="","",MAX(L773-M773,M773-L773)*K773)</f>
        <v/>
      </c>
      <c r="U773" s="11">
        <f>IF(A773="","",IFERROR(S773/T773,0))</f>
        <v/>
      </c>
      <c r="V773" s="12">
        <f>IF(A773="","",IF(S773&gt;0,"Gagnant",IF(S773&lt;0,"Perdant","Égalité")))</f>
        <v/>
      </c>
      <c r="W773" s="2" t="n"/>
      <c r="X773" s="4" t="n"/>
    </row>
    <row r="774">
      <c r="A774" s="2" t="n"/>
      <c r="B774" s="3" t="n"/>
      <c r="C774" s="3" t="n"/>
      <c r="D774" s="4" t="n"/>
      <c r="E774" s="4" t="n"/>
      <c r="F774" s="4" t="n"/>
      <c r="G774" s="4" t="n"/>
      <c r="H774" s="2" t="n"/>
      <c r="I774" s="4" t="n"/>
      <c r="J774" s="2" t="n"/>
      <c r="K774" s="5" t="n"/>
      <c r="L774" s="6" t="n"/>
      <c r="M774" s="6" t="n"/>
      <c r="N774" s="6" t="n"/>
      <c r="O774" s="6" t="n"/>
      <c r="P774" s="7">
        <f>IF(A774="","",K774*L774)</f>
        <v/>
      </c>
      <c r="Q774" s="7">
        <f>IF(A774="","",IF(H774="Achat",(O774-L774)*K774,IF(H774="Vente",(L774-O774)*K774,0)))</f>
        <v/>
      </c>
      <c r="R774" s="7">
        <f>IF(A774="","",IFERROR(P774*VLOOKUP(F774,'Référentiels'!$A$2:$C$6,3,FALSE),0))</f>
        <v/>
      </c>
      <c r="S774" s="7">
        <f>IF(A774="","",Q774-R774)</f>
        <v/>
      </c>
      <c r="T774" s="7">
        <f>IF(A774="","",MAX(L774-M774,M774-L774)*K774)</f>
        <v/>
      </c>
      <c r="U774" s="8">
        <f>IF(A774="","",IFERROR(S774/T774,0))</f>
        <v/>
      </c>
      <c r="V774" s="9">
        <f>IF(A774="","",IF(S774&gt;0,"Gagnant",IF(S774&lt;0,"Perdant","Égalité")))</f>
        <v/>
      </c>
      <c r="W774" s="2" t="n"/>
      <c r="X774" s="4" t="n"/>
    </row>
    <row r="775">
      <c r="A775" s="2" t="n"/>
      <c r="B775" s="3" t="n"/>
      <c r="C775" s="3" t="n"/>
      <c r="D775" s="4" t="n"/>
      <c r="E775" s="4" t="n"/>
      <c r="F775" s="4" t="n"/>
      <c r="G775" s="4" t="n"/>
      <c r="H775" s="2" t="n"/>
      <c r="I775" s="4" t="n"/>
      <c r="J775" s="2" t="n"/>
      <c r="K775" s="5" t="n"/>
      <c r="L775" s="6" t="n"/>
      <c r="M775" s="6" t="n"/>
      <c r="N775" s="6" t="n"/>
      <c r="O775" s="6" t="n"/>
      <c r="P775" s="10">
        <f>IF(A775="","",K775*L775)</f>
        <v/>
      </c>
      <c r="Q775" s="10">
        <f>IF(A775="","",IF(H775="Achat",(O775-L775)*K775,IF(H775="Vente",(L775-O775)*K775,0)))</f>
        <v/>
      </c>
      <c r="R775" s="10">
        <f>IF(A775="","",IFERROR(P775*VLOOKUP(F775,'Référentiels'!$A$2:$C$6,3,FALSE),0))</f>
        <v/>
      </c>
      <c r="S775" s="10">
        <f>IF(A775="","",Q775-R775)</f>
        <v/>
      </c>
      <c r="T775" s="10">
        <f>IF(A775="","",MAX(L775-M775,M775-L775)*K775)</f>
        <v/>
      </c>
      <c r="U775" s="11">
        <f>IF(A775="","",IFERROR(S775/T775,0))</f>
        <v/>
      </c>
      <c r="V775" s="12">
        <f>IF(A775="","",IF(S775&gt;0,"Gagnant",IF(S775&lt;0,"Perdant","Égalité")))</f>
        <v/>
      </c>
      <c r="W775" s="2" t="n"/>
      <c r="X775" s="4" t="n"/>
    </row>
    <row r="776">
      <c r="A776" s="2" t="n"/>
      <c r="B776" s="3" t="n"/>
      <c r="C776" s="3" t="n"/>
      <c r="D776" s="4" t="n"/>
      <c r="E776" s="4" t="n"/>
      <c r="F776" s="4" t="n"/>
      <c r="G776" s="4" t="n"/>
      <c r="H776" s="2" t="n"/>
      <c r="I776" s="4" t="n"/>
      <c r="J776" s="2" t="n"/>
      <c r="K776" s="5" t="n"/>
      <c r="L776" s="6" t="n"/>
      <c r="M776" s="6" t="n"/>
      <c r="N776" s="6" t="n"/>
      <c r="O776" s="6" t="n"/>
      <c r="P776" s="7">
        <f>IF(A776="","",K776*L776)</f>
        <v/>
      </c>
      <c r="Q776" s="7">
        <f>IF(A776="","",IF(H776="Achat",(O776-L776)*K776,IF(H776="Vente",(L776-O776)*K776,0)))</f>
        <v/>
      </c>
      <c r="R776" s="7">
        <f>IF(A776="","",IFERROR(P776*VLOOKUP(F776,'Référentiels'!$A$2:$C$6,3,FALSE),0))</f>
        <v/>
      </c>
      <c r="S776" s="7">
        <f>IF(A776="","",Q776-R776)</f>
        <v/>
      </c>
      <c r="T776" s="7">
        <f>IF(A776="","",MAX(L776-M776,M776-L776)*K776)</f>
        <v/>
      </c>
      <c r="U776" s="8">
        <f>IF(A776="","",IFERROR(S776/T776,0))</f>
        <v/>
      </c>
      <c r="V776" s="9">
        <f>IF(A776="","",IF(S776&gt;0,"Gagnant",IF(S776&lt;0,"Perdant","Égalité")))</f>
        <v/>
      </c>
      <c r="W776" s="2" t="n"/>
      <c r="X776" s="4" t="n"/>
    </row>
    <row r="777">
      <c r="A777" s="2" t="n"/>
      <c r="B777" s="3" t="n"/>
      <c r="C777" s="3" t="n"/>
      <c r="D777" s="4" t="n"/>
      <c r="E777" s="4" t="n"/>
      <c r="F777" s="4" t="n"/>
      <c r="G777" s="4" t="n"/>
      <c r="H777" s="2" t="n"/>
      <c r="I777" s="4" t="n"/>
      <c r="J777" s="2" t="n"/>
      <c r="K777" s="5" t="n"/>
      <c r="L777" s="6" t="n"/>
      <c r="M777" s="6" t="n"/>
      <c r="N777" s="6" t="n"/>
      <c r="O777" s="6" t="n"/>
      <c r="P777" s="10">
        <f>IF(A777="","",K777*L777)</f>
        <v/>
      </c>
      <c r="Q777" s="10">
        <f>IF(A777="","",IF(H777="Achat",(O777-L777)*K777,IF(H777="Vente",(L777-O777)*K777,0)))</f>
        <v/>
      </c>
      <c r="R777" s="10">
        <f>IF(A777="","",IFERROR(P777*VLOOKUP(F777,'Référentiels'!$A$2:$C$6,3,FALSE),0))</f>
        <v/>
      </c>
      <c r="S777" s="10">
        <f>IF(A777="","",Q777-R777)</f>
        <v/>
      </c>
      <c r="T777" s="10">
        <f>IF(A777="","",MAX(L777-M777,M777-L777)*K777)</f>
        <v/>
      </c>
      <c r="U777" s="11">
        <f>IF(A777="","",IFERROR(S777/T777,0))</f>
        <v/>
      </c>
      <c r="V777" s="12">
        <f>IF(A777="","",IF(S777&gt;0,"Gagnant",IF(S777&lt;0,"Perdant","Égalité")))</f>
        <v/>
      </c>
      <c r="W777" s="2" t="n"/>
      <c r="X777" s="4" t="n"/>
    </row>
    <row r="778">
      <c r="A778" s="2" t="n"/>
      <c r="B778" s="3" t="n"/>
      <c r="C778" s="3" t="n"/>
      <c r="D778" s="4" t="n"/>
      <c r="E778" s="4" t="n"/>
      <c r="F778" s="4" t="n"/>
      <c r="G778" s="4" t="n"/>
      <c r="H778" s="2" t="n"/>
      <c r="I778" s="4" t="n"/>
      <c r="J778" s="2" t="n"/>
      <c r="K778" s="5" t="n"/>
      <c r="L778" s="6" t="n"/>
      <c r="M778" s="6" t="n"/>
      <c r="N778" s="6" t="n"/>
      <c r="O778" s="6" t="n"/>
      <c r="P778" s="7">
        <f>IF(A778="","",K778*L778)</f>
        <v/>
      </c>
      <c r="Q778" s="7">
        <f>IF(A778="","",IF(H778="Achat",(O778-L778)*K778,IF(H778="Vente",(L778-O778)*K778,0)))</f>
        <v/>
      </c>
      <c r="R778" s="7">
        <f>IF(A778="","",IFERROR(P778*VLOOKUP(F778,'Référentiels'!$A$2:$C$6,3,FALSE),0))</f>
        <v/>
      </c>
      <c r="S778" s="7">
        <f>IF(A778="","",Q778-R778)</f>
        <v/>
      </c>
      <c r="T778" s="7">
        <f>IF(A778="","",MAX(L778-M778,M778-L778)*K778)</f>
        <v/>
      </c>
      <c r="U778" s="8">
        <f>IF(A778="","",IFERROR(S778/T778,0))</f>
        <v/>
      </c>
      <c r="V778" s="9">
        <f>IF(A778="","",IF(S778&gt;0,"Gagnant",IF(S778&lt;0,"Perdant","Égalité")))</f>
        <v/>
      </c>
      <c r="W778" s="2" t="n"/>
      <c r="X778" s="4" t="n"/>
    </row>
    <row r="779">
      <c r="A779" s="2" t="n"/>
      <c r="B779" s="3" t="n"/>
      <c r="C779" s="3" t="n"/>
      <c r="D779" s="4" t="n"/>
      <c r="E779" s="4" t="n"/>
      <c r="F779" s="4" t="n"/>
      <c r="G779" s="4" t="n"/>
      <c r="H779" s="2" t="n"/>
      <c r="I779" s="4" t="n"/>
      <c r="J779" s="2" t="n"/>
      <c r="K779" s="5" t="n"/>
      <c r="L779" s="6" t="n"/>
      <c r="M779" s="6" t="n"/>
      <c r="N779" s="6" t="n"/>
      <c r="O779" s="6" t="n"/>
      <c r="P779" s="10">
        <f>IF(A779="","",K779*L779)</f>
        <v/>
      </c>
      <c r="Q779" s="10">
        <f>IF(A779="","",IF(H779="Achat",(O779-L779)*K779,IF(H779="Vente",(L779-O779)*K779,0)))</f>
        <v/>
      </c>
      <c r="R779" s="10">
        <f>IF(A779="","",IFERROR(P779*VLOOKUP(F779,'Référentiels'!$A$2:$C$6,3,FALSE),0))</f>
        <v/>
      </c>
      <c r="S779" s="10">
        <f>IF(A779="","",Q779-R779)</f>
        <v/>
      </c>
      <c r="T779" s="10">
        <f>IF(A779="","",MAX(L779-M779,M779-L779)*K779)</f>
        <v/>
      </c>
      <c r="U779" s="11">
        <f>IF(A779="","",IFERROR(S779/T779,0))</f>
        <v/>
      </c>
      <c r="V779" s="12">
        <f>IF(A779="","",IF(S779&gt;0,"Gagnant",IF(S779&lt;0,"Perdant","Égalité")))</f>
        <v/>
      </c>
      <c r="W779" s="2" t="n"/>
      <c r="X779" s="4" t="n"/>
    </row>
    <row r="780">
      <c r="A780" s="2" t="n"/>
      <c r="B780" s="3" t="n"/>
      <c r="C780" s="3" t="n"/>
      <c r="D780" s="4" t="n"/>
      <c r="E780" s="4" t="n"/>
      <c r="F780" s="4" t="n"/>
      <c r="G780" s="4" t="n"/>
      <c r="H780" s="2" t="n"/>
      <c r="I780" s="4" t="n"/>
      <c r="J780" s="2" t="n"/>
      <c r="K780" s="5" t="n"/>
      <c r="L780" s="6" t="n"/>
      <c r="M780" s="6" t="n"/>
      <c r="N780" s="6" t="n"/>
      <c r="O780" s="6" t="n"/>
      <c r="P780" s="7">
        <f>IF(A780="","",K780*L780)</f>
        <v/>
      </c>
      <c r="Q780" s="7">
        <f>IF(A780="","",IF(H780="Achat",(O780-L780)*K780,IF(H780="Vente",(L780-O780)*K780,0)))</f>
        <v/>
      </c>
      <c r="R780" s="7">
        <f>IF(A780="","",IFERROR(P780*VLOOKUP(F780,'Référentiels'!$A$2:$C$6,3,FALSE),0))</f>
        <v/>
      </c>
      <c r="S780" s="7">
        <f>IF(A780="","",Q780-R780)</f>
        <v/>
      </c>
      <c r="T780" s="7">
        <f>IF(A780="","",MAX(L780-M780,M780-L780)*K780)</f>
        <v/>
      </c>
      <c r="U780" s="8">
        <f>IF(A780="","",IFERROR(S780/T780,0))</f>
        <v/>
      </c>
      <c r="V780" s="9">
        <f>IF(A780="","",IF(S780&gt;0,"Gagnant",IF(S780&lt;0,"Perdant","Égalité")))</f>
        <v/>
      </c>
      <c r="W780" s="2" t="n"/>
      <c r="X780" s="4" t="n"/>
    </row>
    <row r="781">
      <c r="A781" s="2" t="n"/>
      <c r="B781" s="3" t="n"/>
      <c r="C781" s="3" t="n"/>
      <c r="D781" s="4" t="n"/>
      <c r="E781" s="4" t="n"/>
      <c r="F781" s="4" t="n"/>
      <c r="G781" s="4" t="n"/>
      <c r="H781" s="2" t="n"/>
      <c r="I781" s="4" t="n"/>
      <c r="J781" s="2" t="n"/>
      <c r="K781" s="5" t="n"/>
      <c r="L781" s="6" t="n"/>
      <c r="M781" s="6" t="n"/>
      <c r="N781" s="6" t="n"/>
      <c r="O781" s="6" t="n"/>
      <c r="P781" s="10">
        <f>IF(A781="","",K781*L781)</f>
        <v/>
      </c>
      <c r="Q781" s="10">
        <f>IF(A781="","",IF(H781="Achat",(O781-L781)*K781,IF(H781="Vente",(L781-O781)*K781,0)))</f>
        <v/>
      </c>
      <c r="R781" s="10">
        <f>IF(A781="","",IFERROR(P781*VLOOKUP(F781,'Référentiels'!$A$2:$C$6,3,FALSE),0))</f>
        <v/>
      </c>
      <c r="S781" s="10">
        <f>IF(A781="","",Q781-R781)</f>
        <v/>
      </c>
      <c r="T781" s="10">
        <f>IF(A781="","",MAX(L781-M781,M781-L781)*K781)</f>
        <v/>
      </c>
      <c r="U781" s="11">
        <f>IF(A781="","",IFERROR(S781/T781,0))</f>
        <v/>
      </c>
      <c r="V781" s="12">
        <f>IF(A781="","",IF(S781&gt;0,"Gagnant",IF(S781&lt;0,"Perdant","Égalité")))</f>
        <v/>
      </c>
      <c r="W781" s="2" t="n"/>
      <c r="X781" s="4" t="n"/>
    </row>
    <row r="782">
      <c r="A782" s="2" t="n"/>
      <c r="B782" s="3" t="n"/>
      <c r="C782" s="3" t="n"/>
      <c r="D782" s="4" t="n"/>
      <c r="E782" s="4" t="n"/>
      <c r="F782" s="4" t="n"/>
      <c r="G782" s="4" t="n"/>
      <c r="H782" s="2" t="n"/>
      <c r="I782" s="4" t="n"/>
      <c r="J782" s="2" t="n"/>
      <c r="K782" s="5" t="n"/>
      <c r="L782" s="6" t="n"/>
      <c r="M782" s="6" t="n"/>
      <c r="N782" s="6" t="n"/>
      <c r="O782" s="6" t="n"/>
      <c r="P782" s="7">
        <f>IF(A782="","",K782*L782)</f>
        <v/>
      </c>
      <c r="Q782" s="7">
        <f>IF(A782="","",IF(H782="Achat",(O782-L782)*K782,IF(H782="Vente",(L782-O782)*K782,0)))</f>
        <v/>
      </c>
      <c r="R782" s="7">
        <f>IF(A782="","",IFERROR(P782*VLOOKUP(F782,'Référentiels'!$A$2:$C$6,3,FALSE),0))</f>
        <v/>
      </c>
      <c r="S782" s="7">
        <f>IF(A782="","",Q782-R782)</f>
        <v/>
      </c>
      <c r="T782" s="7">
        <f>IF(A782="","",MAX(L782-M782,M782-L782)*K782)</f>
        <v/>
      </c>
      <c r="U782" s="8">
        <f>IF(A782="","",IFERROR(S782/T782,0))</f>
        <v/>
      </c>
      <c r="V782" s="9">
        <f>IF(A782="","",IF(S782&gt;0,"Gagnant",IF(S782&lt;0,"Perdant","Égalité")))</f>
        <v/>
      </c>
      <c r="W782" s="2" t="n"/>
      <c r="X782" s="4" t="n"/>
    </row>
    <row r="783">
      <c r="A783" s="2" t="n"/>
      <c r="B783" s="3" t="n"/>
      <c r="C783" s="3" t="n"/>
      <c r="D783" s="4" t="n"/>
      <c r="E783" s="4" t="n"/>
      <c r="F783" s="4" t="n"/>
      <c r="G783" s="4" t="n"/>
      <c r="H783" s="2" t="n"/>
      <c r="I783" s="4" t="n"/>
      <c r="J783" s="2" t="n"/>
      <c r="K783" s="5" t="n"/>
      <c r="L783" s="6" t="n"/>
      <c r="M783" s="6" t="n"/>
      <c r="N783" s="6" t="n"/>
      <c r="O783" s="6" t="n"/>
      <c r="P783" s="10">
        <f>IF(A783="","",K783*L783)</f>
        <v/>
      </c>
      <c r="Q783" s="10">
        <f>IF(A783="","",IF(H783="Achat",(O783-L783)*K783,IF(H783="Vente",(L783-O783)*K783,0)))</f>
        <v/>
      </c>
      <c r="R783" s="10">
        <f>IF(A783="","",IFERROR(P783*VLOOKUP(F783,'Référentiels'!$A$2:$C$6,3,FALSE),0))</f>
        <v/>
      </c>
      <c r="S783" s="10">
        <f>IF(A783="","",Q783-R783)</f>
        <v/>
      </c>
      <c r="T783" s="10">
        <f>IF(A783="","",MAX(L783-M783,M783-L783)*K783)</f>
        <v/>
      </c>
      <c r="U783" s="11">
        <f>IF(A783="","",IFERROR(S783/T783,0))</f>
        <v/>
      </c>
      <c r="V783" s="12">
        <f>IF(A783="","",IF(S783&gt;0,"Gagnant",IF(S783&lt;0,"Perdant","Égalité")))</f>
        <v/>
      </c>
      <c r="W783" s="2" t="n"/>
      <c r="X783" s="4" t="n"/>
    </row>
    <row r="784">
      <c r="A784" s="2" t="n"/>
      <c r="B784" s="3" t="n"/>
      <c r="C784" s="3" t="n"/>
      <c r="D784" s="4" t="n"/>
      <c r="E784" s="4" t="n"/>
      <c r="F784" s="4" t="n"/>
      <c r="G784" s="4" t="n"/>
      <c r="H784" s="2" t="n"/>
      <c r="I784" s="4" t="n"/>
      <c r="J784" s="2" t="n"/>
      <c r="K784" s="5" t="n"/>
      <c r="L784" s="6" t="n"/>
      <c r="M784" s="6" t="n"/>
      <c r="N784" s="6" t="n"/>
      <c r="O784" s="6" t="n"/>
      <c r="P784" s="7">
        <f>IF(A784="","",K784*L784)</f>
        <v/>
      </c>
      <c r="Q784" s="7">
        <f>IF(A784="","",IF(H784="Achat",(O784-L784)*K784,IF(H784="Vente",(L784-O784)*K784,0)))</f>
        <v/>
      </c>
      <c r="R784" s="7">
        <f>IF(A784="","",IFERROR(P784*VLOOKUP(F784,'Référentiels'!$A$2:$C$6,3,FALSE),0))</f>
        <v/>
      </c>
      <c r="S784" s="7">
        <f>IF(A784="","",Q784-R784)</f>
        <v/>
      </c>
      <c r="T784" s="7">
        <f>IF(A784="","",MAX(L784-M784,M784-L784)*K784)</f>
        <v/>
      </c>
      <c r="U784" s="8">
        <f>IF(A784="","",IFERROR(S784/T784,0))</f>
        <v/>
      </c>
      <c r="V784" s="9">
        <f>IF(A784="","",IF(S784&gt;0,"Gagnant",IF(S784&lt;0,"Perdant","Égalité")))</f>
        <v/>
      </c>
      <c r="W784" s="2" t="n"/>
      <c r="X784" s="4" t="n"/>
    </row>
    <row r="785">
      <c r="A785" s="2" t="n"/>
      <c r="B785" s="3" t="n"/>
      <c r="C785" s="3" t="n"/>
      <c r="D785" s="4" t="n"/>
      <c r="E785" s="4" t="n"/>
      <c r="F785" s="4" t="n"/>
      <c r="G785" s="4" t="n"/>
      <c r="H785" s="2" t="n"/>
      <c r="I785" s="4" t="n"/>
      <c r="J785" s="2" t="n"/>
      <c r="K785" s="5" t="n"/>
      <c r="L785" s="6" t="n"/>
      <c r="M785" s="6" t="n"/>
      <c r="N785" s="6" t="n"/>
      <c r="O785" s="6" t="n"/>
      <c r="P785" s="10">
        <f>IF(A785="","",K785*L785)</f>
        <v/>
      </c>
      <c r="Q785" s="10">
        <f>IF(A785="","",IF(H785="Achat",(O785-L785)*K785,IF(H785="Vente",(L785-O785)*K785,0)))</f>
        <v/>
      </c>
      <c r="R785" s="10">
        <f>IF(A785="","",IFERROR(P785*VLOOKUP(F785,'Référentiels'!$A$2:$C$6,3,FALSE),0))</f>
        <v/>
      </c>
      <c r="S785" s="10">
        <f>IF(A785="","",Q785-R785)</f>
        <v/>
      </c>
      <c r="T785" s="10">
        <f>IF(A785="","",MAX(L785-M785,M785-L785)*K785)</f>
        <v/>
      </c>
      <c r="U785" s="11">
        <f>IF(A785="","",IFERROR(S785/T785,0))</f>
        <v/>
      </c>
      <c r="V785" s="12">
        <f>IF(A785="","",IF(S785&gt;0,"Gagnant",IF(S785&lt;0,"Perdant","Égalité")))</f>
        <v/>
      </c>
      <c r="W785" s="2" t="n"/>
      <c r="X785" s="4" t="n"/>
    </row>
    <row r="786">
      <c r="A786" s="2" t="n"/>
      <c r="B786" s="3" t="n"/>
      <c r="C786" s="3" t="n"/>
      <c r="D786" s="4" t="n"/>
      <c r="E786" s="4" t="n"/>
      <c r="F786" s="4" t="n"/>
      <c r="G786" s="4" t="n"/>
      <c r="H786" s="2" t="n"/>
      <c r="I786" s="4" t="n"/>
      <c r="J786" s="2" t="n"/>
      <c r="K786" s="5" t="n"/>
      <c r="L786" s="6" t="n"/>
      <c r="M786" s="6" t="n"/>
      <c r="N786" s="6" t="n"/>
      <c r="O786" s="6" t="n"/>
      <c r="P786" s="7">
        <f>IF(A786="","",K786*L786)</f>
        <v/>
      </c>
      <c r="Q786" s="7">
        <f>IF(A786="","",IF(H786="Achat",(O786-L786)*K786,IF(H786="Vente",(L786-O786)*K786,0)))</f>
        <v/>
      </c>
      <c r="R786" s="7">
        <f>IF(A786="","",IFERROR(P786*VLOOKUP(F786,'Référentiels'!$A$2:$C$6,3,FALSE),0))</f>
        <v/>
      </c>
      <c r="S786" s="7">
        <f>IF(A786="","",Q786-R786)</f>
        <v/>
      </c>
      <c r="T786" s="7">
        <f>IF(A786="","",MAX(L786-M786,M786-L786)*K786)</f>
        <v/>
      </c>
      <c r="U786" s="8">
        <f>IF(A786="","",IFERROR(S786/T786,0))</f>
        <v/>
      </c>
      <c r="V786" s="9">
        <f>IF(A786="","",IF(S786&gt;0,"Gagnant",IF(S786&lt;0,"Perdant","Égalité")))</f>
        <v/>
      </c>
      <c r="W786" s="2" t="n"/>
      <c r="X786" s="4" t="n"/>
    </row>
    <row r="787">
      <c r="A787" s="2" t="n"/>
      <c r="B787" s="3" t="n"/>
      <c r="C787" s="3" t="n"/>
      <c r="D787" s="4" t="n"/>
      <c r="E787" s="4" t="n"/>
      <c r="F787" s="4" t="n"/>
      <c r="G787" s="4" t="n"/>
      <c r="H787" s="2" t="n"/>
      <c r="I787" s="4" t="n"/>
      <c r="J787" s="2" t="n"/>
      <c r="K787" s="5" t="n"/>
      <c r="L787" s="6" t="n"/>
      <c r="M787" s="6" t="n"/>
      <c r="N787" s="6" t="n"/>
      <c r="O787" s="6" t="n"/>
      <c r="P787" s="10">
        <f>IF(A787="","",K787*L787)</f>
        <v/>
      </c>
      <c r="Q787" s="10">
        <f>IF(A787="","",IF(H787="Achat",(O787-L787)*K787,IF(H787="Vente",(L787-O787)*K787,0)))</f>
        <v/>
      </c>
      <c r="R787" s="10">
        <f>IF(A787="","",IFERROR(P787*VLOOKUP(F787,'Référentiels'!$A$2:$C$6,3,FALSE),0))</f>
        <v/>
      </c>
      <c r="S787" s="10">
        <f>IF(A787="","",Q787-R787)</f>
        <v/>
      </c>
      <c r="T787" s="10">
        <f>IF(A787="","",MAX(L787-M787,M787-L787)*K787)</f>
        <v/>
      </c>
      <c r="U787" s="11">
        <f>IF(A787="","",IFERROR(S787/T787,0))</f>
        <v/>
      </c>
      <c r="V787" s="12">
        <f>IF(A787="","",IF(S787&gt;0,"Gagnant",IF(S787&lt;0,"Perdant","Égalité")))</f>
        <v/>
      </c>
      <c r="W787" s="2" t="n"/>
      <c r="X787" s="4" t="n"/>
    </row>
    <row r="788">
      <c r="A788" s="2" t="n"/>
      <c r="B788" s="3" t="n"/>
      <c r="C788" s="3" t="n"/>
      <c r="D788" s="4" t="n"/>
      <c r="E788" s="4" t="n"/>
      <c r="F788" s="4" t="n"/>
      <c r="G788" s="4" t="n"/>
      <c r="H788" s="2" t="n"/>
      <c r="I788" s="4" t="n"/>
      <c r="J788" s="2" t="n"/>
      <c r="K788" s="5" t="n"/>
      <c r="L788" s="6" t="n"/>
      <c r="M788" s="6" t="n"/>
      <c r="N788" s="6" t="n"/>
      <c r="O788" s="6" t="n"/>
      <c r="P788" s="7">
        <f>IF(A788="","",K788*L788)</f>
        <v/>
      </c>
      <c r="Q788" s="7">
        <f>IF(A788="","",IF(H788="Achat",(O788-L788)*K788,IF(H788="Vente",(L788-O788)*K788,0)))</f>
        <v/>
      </c>
      <c r="R788" s="7">
        <f>IF(A788="","",IFERROR(P788*VLOOKUP(F788,'Référentiels'!$A$2:$C$6,3,FALSE),0))</f>
        <v/>
      </c>
      <c r="S788" s="7">
        <f>IF(A788="","",Q788-R788)</f>
        <v/>
      </c>
      <c r="T788" s="7">
        <f>IF(A788="","",MAX(L788-M788,M788-L788)*K788)</f>
        <v/>
      </c>
      <c r="U788" s="8">
        <f>IF(A788="","",IFERROR(S788/T788,0))</f>
        <v/>
      </c>
      <c r="V788" s="9">
        <f>IF(A788="","",IF(S788&gt;0,"Gagnant",IF(S788&lt;0,"Perdant","Égalité")))</f>
        <v/>
      </c>
      <c r="W788" s="2" t="n"/>
      <c r="X788" s="4" t="n"/>
    </row>
    <row r="789">
      <c r="A789" s="2" t="n"/>
      <c r="B789" s="3" t="n"/>
      <c r="C789" s="3" t="n"/>
      <c r="D789" s="4" t="n"/>
      <c r="E789" s="4" t="n"/>
      <c r="F789" s="4" t="n"/>
      <c r="G789" s="4" t="n"/>
      <c r="H789" s="2" t="n"/>
      <c r="I789" s="4" t="n"/>
      <c r="J789" s="2" t="n"/>
      <c r="K789" s="5" t="n"/>
      <c r="L789" s="6" t="n"/>
      <c r="M789" s="6" t="n"/>
      <c r="N789" s="6" t="n"/>
      <c r="O789" s="6" t="n"/>
      <c r="P789" s="10">
        <f>IF(A789="","",K789*L789)</f>
        <v/>
      </c>
      <c r="Q789" s="10">
        <f>IF(A789="","",IF(H789="Achat",(O789-L789)*K789,IF(H789="Vente",(L789-O789)*K789,0)))</f>
        <v/>
      </c>
      <c r="R789" s="10">
        <f>IF(A789="","",IFERROR(P789*VLOOKUP(F789,'Référentiels'!$A$2:$C$6,3,FALSE),0))</f>
        <v/>
      </c>
      <c r="S789" s="10">
        <f>IF(A789="","",Q789-R789)</f>
        <v/>
      </c>
      <c r="T789" s="10">
        <f>IF(A789="","",MAX(L789-M789,M789-L789)*K789)</f>
        <v/>
      </c>
      <c r="U789" s="11">
        <f>IF(A789="","",IFERROR(S789/T789,0))</f>
        <v/>
      </c>
      <c r="V789" s="12">
        <f>IF(A789="","",IF(S789&gt;0,"Gagnant",IF(S789&lt;0,"Perdant","Égalité")))</f>
        <v/>
      </c>
      <c r="W789" s="2" t="n"/>
      <c r="X789" s="4" t="n"/>
    </row>
    <row r="790">
      <c r="A790" s="2" t="n"/>
      <c r="B790" s="3" t="n"/>
      <c r="C790" s="3" t="n"/>
      <c r="D790" s="4" t="n"/>
      <c r="E790" s="4" t="n"/>
      <c r="F790" s="4" t="n"/>
      <c r="G790" s="4" t="n"/>
      <c r="H790" s="2" t="n"/>
      <c r="I790" s="4" t="n"/>
      <c r="J790" s="2" t="n"/>
      <c r="K790" s="5" t="n"/>
      <c r="L790" s="6" t="n"/>
      <c r="M790" s="6" t="n"/>
      <c r="N790" s="6" t="n"/>
      <c r="O790" s="6" t="n"/>
      <c r="P790" s="7">
        <f>IF(A790="","",K790*L790)</f>
        <v/>
      </c>
      <c r="Q790" s="7">
        <f>IF(A790="","",IF(H790="Achat",(O790-L790)*K790,IF(H790="Vente",(L790-O790)*K790,0)))</f>
        <v/>
      </c>
      <c r="R790" s="7">
        <f>IF(A790="","",IFERROR(P790*VLOOKUP(F790,'Référentiels'!$A$2:$C$6,3,FALSE),0))</f>
        <v/>
      </c>
      <c r="S790" s="7">
        <f>IF(A790="","",Q790-R790)</f>
        <v/>
      </c>
      <c r="T790" s="7">
        <f>IF(A790="","",MAX(L790-M790,M790-L790)*K790)</f>
        <v/>
      </c>
      <c r="U790" s="8">
        <f>IF(A790="","",IFERROR(S790/T790,0))</f>
        <v/>
      </c>
      <c r="V790" s="9">
        <f>IF(A790="","",IF(S790&gt;0,"Gagnant",IF(S790&lt;0,"Perdant","Égalité")))</f>
        <v/>
      </c>
      <c r="W790" s="2" t="n"/>
      <c r="X790" s="4" t="n"/>
    </row>
    <row r="791">
      <c r="A791" s="2" t="n"/>
      <c r="B791" s="3" t="n"/>
      <c r="C791" s="3" t="n"/>
      <c r="D791" s="4" t="n"/>
      <c r="E791" s="4" t="n"/>
      <c r="F791" s="4" t="n"/>
      <c r="G791" s="4" t="n"/>
      <c r="H791" s="2" t="n"/>
      <c r="I791" s="4" t="n"/>
      <c r="J791" s="2" t="n"/>
      <c r="K791" s="5" t="n"/>
      <c r="L791" s="6" t="n"/>
      <c r="M791" s="6" t="n"/>
      <c r="N791" s="6" t="n"/>
      <c r="O791" s="6" t="n"/>
      <c r="P791" s="10">
        <f>IF(A791="","",K791*L791)</f>
        <v/>
      </c>
      <c r="Q791" s="10">
        <f>IF(A791="","",IF(H791="Achat",(O791-L791)*K791,IF(H791="Vente",(L791-O791)*K791,0)))</f>
        <v/>
      </c>
      <c r="R791" s="10">
        <f>IF(A791="","",IFERROR(P791*VLOOKUP(F791,'Référentiels'!$A$2:$C$6,3,FALSE),0))</f>
        <v/>
      </c>
      <c r="S791" s="10">
        <f>IF(A791="","",Q791-R791)</f>
        <v/>
      </c>
      <c r="T791" s="10">
        <f>IF(A791="","",MAX(L791-M791,M791-L791)*K791)</f>
        <v/>
      </c>
      <c r="U791" s="11">
        <f>IF(A791="","",IFERROR(S791/T791,0))</f>
        <v/>
      </c>
      <c r="V791" s="12">
        <f>IF(A791="","",IF(S791&gt;0,"Gagnant",IF(S791&lt;0,"Perdant","Égalité")))</f>
        <v/>
      </c>
      <c r="W791" s="2" t="n"/>
      <c r="X791" s="4" t="n"/>
    </row>
    <row r="792">
      <c r="A792" s="2" t="n"/>
      <c r="B792" s="3" t="n"/>
      <c r="C792" s="3" t="n"/>
      <c r="D792" s="4" t="n"/>
      <c r="E792" s="4" t="n"/>
      <c r="F792" s="4" t="n"/>
      <c r="G792" s="4" t="n"/>
      <c r="H792" s="2" t="n"/>
      <c r="I792" s="4" t="n"/>
      <c r="J792" s="2" t="n"/>
      <c r="K792" s="5" t="n"/>
      <c r="L792" s="6" t="n"/>
      <c r="M792" s="6" t="n"/>
      <c r="N792" s="6" t="n"/>
      <c r="O792" s="6" t="n"/>
      <c r="P792" s="7">
        <f>IF(A792="","",K792*L792)</f>
        <v/>
      </c>
      <c r="Q792" s="7">
        <f>IF(A792="","",IF(H792="Achat",(O792-L792)*K792,IF(H792="Vente",(L792-O792)*K792,0)))</f>
        <v/>
      </c>
      <c r="R792" s="7">
        <f>IF(A792="","",IFERROR(P792*VLOOKUP(F792,'Référentiels'!$A$2:$C$6,3,FALSE),0))</f>
        <v/>
      </c>
      <c r="S792" s="7">
        <f>IF(A792="","",Q792-R792)</f>
        <v/>
      </c>
      <c r="T792" s="7">
        <f>IF(A792="","",MAX(L792-M792,M792-L792)*K792)</f>
        <v/>
      </c>
      <c r="U792" s="8">
        <f>IF(A792="","",IFERROR(S792/T792,0))</f>
        <v/>
      </c>
      <c r="V792" s="9">
        <f>IF(A792="","",IF(S792&gt;0,"Gagnant",IF(S792&lt;0,"Perdant","Égalité")))</f>
        <v/>
      </c>
      <c r="W792" s="2" t="n"/>
      <c r="X792" s="4" t="n"/>
    </row>
    <row r="793">
      <c r="A793" s="2" t="n"/>
      <c r="B793" s="3" t="n"/>
      <c r="C793" s="3" t="n"/>
      <c r="D793" s="4" t="n"/>
      <c r="E793" s="4" t="n"/>
      <c r="F793" s="4" t="n"/>
      <c r="G793" s="4" t="n"/>
      <c r="H793" s="2" t="n"/>
      <c r="I793" s="4" t="n"/>
      <c r="J793" s="2" t="n"/>
      <c r="K793" s="5" t="n"/>
      <c r="L793" s="6" t="n"/>
      <c r="M793" s="6" t="n"/>
      <c r="N793" s="6" t="n"/>
      <c r="O793" s="6" t="n"/>
      <c r="P793" s="10">
        <f>IF(A793="","",K793*L793)</f>
        <v/>
      </c>
      <c r="Q793" s="10">
        <f>IF(A793="","",IF(H793="Achat",(O793-L793)*K793,IF(H793="Vente",(L793-O793)*K793,0)))</f>
        <v/>
      </c>
      <c r="R793" s="10">
        <f>IF(A793="","",IFERROR(P793*VLOOKUP(F793,'Référentiels'!$A$2:$C$6,3,FALSE),0))</f>
        <v/>
      </c>
      <c r="S793" s="10">
        <f>IF(A793="","",Q793-R793)</f>
        <v/>
      </c>
      <c r="T793" s="10">
        <f>IF(A793="","",MAX(L793-M793,M793-L793)*K793)</f>
        <v/>
      </c>
      <c r="U793" s="11">
        <f>IF(A793="","",IFERROR(S793/T793,0))</f>
        <v/>
      </c>
      <c r="V793" s="12">
        <f>IF(A793="","",IF(S793&gt;0,"Gagnant",IF(S793&lt;0,"Perdant","Égalité")))</f>
        <v/>
      </c>
      <c r="W793" s="2" t="n"/>
      <c r="X793" s="4" t="n"/>
    </row>
    <row r="794">
      <c r="A794" s="2" t="n"/>
      <c r="B794" s="3" t="n"/>
      <c r="C794" s="3" t="n"/>
      <c r="D794" s="4" t="n"/>
      <c r="E794" s="4" t="n"/>
      <c r="F794" s="4" t="n"/>
      <c r="G794" s="4" t="n"/>
      <c r="H794" s="2" t="n"/>
      <c r="I794" s="4" t="n"/>
      <c r="J794" s="2" t="n"/>
      <c r="K794" s="5" t="n"/>
      <c r="L794" s="6" t="n"/>
      <c r="M794" s="6" t="n"/>
      <c r="N794" s="6" t="n"/>
      <c r="O794" s="6" t="n"/>
      <c r="P794" s="7">
        <f>IF(A794="","",K794*L794)</f>
        <v/>
      </c>
      <c r="Q794" s="7">
        <f>IF(A794="","",IF(H794="Achat",(O794-L794)*K794,IF(H794="Vente",(L794-O794)*K794,0)))</f>
        <v/>
      </c>
      <c r="R794" s="7">
        <f>IF(A794="","",IFERROR(P794*VLOOKUP(F794,'Référentiels'!$A$2:$C$6,3,FALSE),0))</f>
        <v/>
      </c>
      <c r="S794" s="7">
        <f>IF(A794="","",Q794-R794)</f>
        <v/>
      </c>
      <c r="T794" s="7">
        <f>IF(A794="","",MAX(L794-M794,M794-L794)*K794)</f>
        <v/>
      </c>
      <c r="U794" s="8">
        <f>IF(A794="","",IFERROR(S794/T794,0))</f>
        <v/>
      </c>
      <c r="V794" s="9">
        <f>IF(A794="","",IF(S794&gt;0,"Gagnant",IF(S794&lt;0,"Perdant","Égalité")))</f>
        <v/>
      </c>
      <c r="W794" s="2" t="n"/>
      <c r="X794" s="4" t="n"/>
    </row>
    <row r="795">
      <c r="A795" s="2" t="n"/>
      <c r="B795" s="3" t="n"/>
      <c r="C795" s="3" t="n"/>
      <c r="D795" s="4" t="n"/>
      <c r="E795" s="4" t="n"/>
      <c r="F795" s="4" t="n"/>
      <c r="G795" s="4" t="n"/>
      <c r="H795" s="2" t="n"/>
      <c r="I795" s="4" t="n"/>
      <c r="J795" s="2" t="n"/>
      <c r="K795" s="5" t="n"/>
      <c r="L795" s="6" t="n"/>
      <c r="M795" s="6" t="n"/>
      <c r="N795" s="6" t="n"/>
      <c r="O795" s="6" t="n"/>
      <c r="P795" s="10">
        <f>IF(A795="","",K795*L795)</f>
        <v/>
      </c>
      <c r="Q795" s="10">
        <f>IF(A795="","",IF(H795="Achat",(O795-L795)*K795,IF(H795="Vente",(L795-O795)*K795,0)))</f>
        <v/>
      </c>
      <c r="R795" s="10">
        <f>IF(A795="","",IFERROR(P795*VLOOKUP(F795,'Référentiels'!$A$2:$C$6,3,FALSE),0))</f>
        <v/>
      </c>
      <c r="S795" s="10">
        <f>IF(A795="","",Q795-R795)</f>
        <v/>
      </c>
      <c r="T795" s="10">
        <f>IF(A795="","",MAX(L795-M795,M795-L795)*K795)</f>
        <v/>
      </c>
      <c r="U795" s="11">
        <f>IF(A795="","",IFERROR(S795/T795,0))</f>
        <v/>
      </c>
      <c r="V795" s="12">
        <f>IF(A795="","",IF(S795&gt;0,"Gagnant",IF(S795&lt;0,"Perdant","Égalité")))</f>
        <v/>
      </c>
      <c r="W795" s="2" t="n"/>
      <c r="X795" s="4" t="n"/>
    </row>
    <row r="796">
      <c r="A796" s="2" t="n"/>
      <c r="B796" s="3" t="n"/>
      <c r="C796" s="3" t="n"/>
      <c r="D796" s="4" t="n"/>
      <c r="E796" s="4" t="n"/>
      <c r="F796" s="4" t="n"/>
      <c r="G796" s="4" t="n"/>
      <c r="H796" s="2" t="n"/>
      <c r="I796" s="4" t="n"/>
      <c r="J796" s="2" t="n"/>
      <c r="K796" s="5" t="n"/>
      <c r="L796" s="6" t="n"/>
      <c r="M796" s="6" t="n"/>
      <c r="N796" s="6" t="n"/>
      <c r="O796" s="6" t="n"/>
      <c r="P796" s="7">
        <f>IF(A796="","",K796*L796)</f>
        <v/>
      </c>
      <c r="Q796" s="7">
        <f>IF(A796="","",IF(H796="Achat",(O796-L796)*K796,IF(H796="Vente",(L796-O796)*K796,0)))</f>
        <v/>
      </c>
      <c r="R796" s="7">
        <f>IF(A796="","",IFERROR(P796*VLOOKUP(F796,'Référentiels'!$A$2:$C$6,3,FALSE),0))</f>
        <v/>
      </c>
      <c r="S796" s="7">
        <f>IF(A796="","",Q796-R796)</f>
        <v/>
      </c>
      <c r="T796" s="7">
        <f>IF(A796="","",MAX(L796-M796,M796-L796)*K796)</f>
        <v/>
      </c>
      <c r="U796" s="8">
        <f>IF(A796="","",IFERROR(S796/T796,0))</f>
        <v/>
      </c>
      <c r="V796" s="9">
        <f>IF(A796="","",IF(S796&gt;0,"Gagnant",IF(S796&lt;0,"Perdant","Égalité")))</f>
        <v/>
      </c>
      <c r="W796" s="2" t="n"/>
      <c r="X796" s="4" t="n"/>
    </row>
    <row r="797">
      <c r="A797" s="2" t="n"/>
      <c r="B797" s="3" t="n"/>
      <c r="C797" s="3" t="n"/>
      <c r="D797" s="4" t="n"/>
      <c r="E797" s="4" t="n"/>
      <c r="F797" s="4" t="n"/>
      <c r="G797" s="4" t="n"/>
      <c r="H797" s="2" t="n"/>
      <c r="I797" s="4" t="n"/>
      <c r="J797" s="2" t="n"/>
      <c r="K797" s="5" t="n"/>
      <c r="L797" s="6" t="n"/>
      <c r="M797" s="6" t="n"/>
      <c r="N797" s="6" t="n"/>
      <c r="O797" s="6" t="n"/>
      <c r="P797" s="10">
        <f>IF(A797="","",K797*L797)</f>
        <v/>
      </c>
      <c r="Q797" s="10">
        <f>IF(A797="","",IF(H797="Achat",(O797-L797)*K797,IF(H797="Vente",(L797-O797)*K797,0)))</f>
        <v/>
      </c>
      <c r="R797" s="10">
        <f>IF(A797="","",IFERROR(P797*VLOOKUP(F797,'Référentiels'!$A$2:$C$6,3,FALSE),0))</f>
        <v/>
      </c>
      <c r="S797" s="10">
        <f>IF(A797="","",Q797-R797)</f>
        <v/>
      </c>
      <c r="T797" s="10">
        <f>IF(A797="","",MAX(L797-M797,M797-L797)*K797)</f>
        <v/>
      </c>
      <c r="U797" s="11">
        <f>IF(A797="","",IFERROR(S797/T797,0))</f>
        <v/>
      </c>
      <c r="V797" s="12">
        <f>IF(A797="","",IF(S797&gt;0,"Gagnant",IF(S797&lt;0,"Perdant","Égalité")))</f>
        <v/>
      </c>
      <c r="W797" s="2" t="n"/>
      <c r="X797" s="4" t="n"/>
    </row>
    <row r="798">
      <c r="A798" s="2" t="n"/>
      <c r="B798" s="3" t="n"/>
      <c r="C798" s="3" t="n"/>
      <c r="D798" s="4" t="n"/>
      <c r="E798" s="4" t="n"/>
      <c r="F798" s="4" t="n"/>
      <c r="G798" s="4" t="n"/>
      <c r="H798" s="2" t="n"/>
      <c r="I798" s="4" t="n"/>
      <c r="J798" s="2" t="n"/>
      <c r="K798" s="5" t="n"/>
      <c r="L798" s="6" t="n"/>
      <c r="M798" s="6" t="n"/>
      <c r="N798" s="6" t="n"/>
      <c r="O798" s="6" t="n"/>
      <c r="P798" s="7">
        <f>IF(A798="","",K798*L798)</f>
        <v/>
      </c>
      <c r="Q798" s="7">
        <f>IF(A798="","",IF(H798="Achat",(O798-L798)*K798,IF(H798="Vente",(L798-O798)*K798,0)))</f>
        <v/>
      </c>
      <c r="R798" s="7">
        <f>IF(A798="","",IFERROR(P798*VLOOKUP(F798,'Référentiels'!$A$2:$C$6,3,FALSE),0))</f>
        <v/>
      </c>
      <c r="S798" s="7">
        <f>IF(A798="","",Q798-R798)</f>
        <v/>
      </c>
      <c r="T798" s="7">
        <f>IF(A798="","",MAX(L798-M798,M798-L798)*K798)</f>
        <v/>
      </c>
      <c r="U798" s="8">
        <f>IF(A798="","",IFERROR(S798/T798,0))</f>
        <v/>
      </c>
      <c r="V798" s="9">
        <f>IF(A798="","",IF(S798&gt;0,"Gagnant",IF(S798&lt;0,"Perdant","Égalité")))</f>
        <v/>
      </c>
      <c r="W798" s="2" t="n"/>
      <c r="X798" s="4" t="n"/>
    </row>
    <row r="799">
      <c r="A799" s="2" t="n"/>
      <c r="B799" s="3" t="n"/>
      <c r="C799" s="3" t="n"/>
      <c r="D799" s="4" t="n"/>
      <c r="E799" s="4" t="n"/>
      <c r="F799" s="4" t="n"/>
      <c r="G799" s="4" t="n"/>
      <c r="H799" s="2" t="n"/>
      <c r="I799" s="4" t="n"/>
      <c r="J799" s="2" t="n"/>
      <c r="K799" s="5" t="n"/>
      <c r="L799" s="6" t="n"/>
      <c r="M799" s="6" t="n"/>
      <c r="N799" s="6" t="n"/>
      <c r="O799" s="6" t="n"/>
      <c r="P799" s="10">
        <f>IF(A799="","",K799*L799)</f>
        <v/>
      </c>
      <c r="Q799" s="10">
        <f>IF(A799="","",IF(H799="Achat",(O799-L799)*K799,IF(H799="Vente",(L799-O799)*K799,0)))</f>
        <v/>
      </c>
      <c r="R799" s="10">
        <f>IF(A799="","",IFERROR(P799*VLOOKUP(F799,'Référentiels'!$A$2:$C$6,3,FALSE),0))</f>
        <v/>
      </c>
      <c r="S799" s="10">
        <f>IF(A799="","",Q799-R799)</f>
        <v/>
      </c>
      <c r="T799" s="10">
        <f>IF(A799="","",MAX(L799-M799,M799-L799)*K799)</f>
        <v/>
      </c>
      <c r="U799" s="11">
        <f>IF(A799="","",IFERROR(S799/T799,0))</f>
        <v/>
      </c>
      <c r="V799" s="12">
        <f>IF(A799="","",IF(S799&gt;0,"Gagnant",IF(S799&lt;0,"Perdant","Égalité")))</f>
        <v/>
      </c>
      <c r="W799" s="2" t="n"/>
      <c r="X799" s="4" t="n"/>
    </row>
    <row r="800">
      <c r="A800" s="2" t="n"/>
      <c r="B800" s="3" t="n"/>
      <c r="C800" s="3" t="n"/>
      <c r="D800" s="4" t="n"/>
      <c r="E800" s="4" t="n"/>
      <c r="F800" s="4" t="n"/>
      <c r="G800" s="4" t="n"/>
      <c r="H800" s="2" t="n"/>
      <c r="I800" s="4" t="n"/>
      <c r="J800" s="2" t="n"/>
      <c r="K800" s="5" t="n"/>
      <c r="L800" s="6" t="n"/>
      <c r="M800" s="6" t="n"/>
      <c r="N800" s="6" t="n"/>
      <c r="O800" s="6" t="n"/>
      <c r="P800" s="7">
        <f>IF(A800="","",K800*L800)</f>
        <v/>
      </c>
      <c r="Q800" s="7">
        <f>IF(A800="","",IF(H800="Achat",(O800-L800)*K800,IF(H800="Vente",(L800-O800)*K800,0)))</f>
        <v/>
      </c>
      <c r="R800" s="7">
        <f>IF(A800="","",IFERROR(P800*VLOOKUP(F800,'Référentiels'!$A$2:$C$6,3,FALSE),0))</f>
        <v/>
      </c>
      <c r="S800" s="7">
        <f>IF(A800="","",Q800-R800)</f>
        <v/>
      </c>
      <c r="T800" s="7">
        <f>IF(A800="","",MAX(L800-M800,M800-L800)*K800)</f>
        <v/>
      </c>
      <c r="U800" s="8">
        <f>IF(A800="","",IFERROR(S800/T800,0))</f>
        <v/>
      </c>
      <c r="V800" s="9">
        <f>IF(A800="","",IF(S800&gt;0,"Gagnant",IF(S800&lt;0,"Perdant","Égalité")))</f>
        <v/>
      </c>
      <c r="W800" s="2" t="n"/>
      <c r="X800" s="4" t="n"/>
    </row>
    <row r="801">
      <c r="A801" s="2" t="n"/>
      <c r="B801" s="3" t="n"/>
      <c r="C801" s="3" t="n"/>
      <c r="D801" s="4" t="n"/>
      <c r="E801" s="4" t="n"/>
      <c r="F801" s="4" t="n"/>
      <c r="G801" s="4" t="n"/>
      <c r="H801" s="2" t="n"/>
      <c r="I801" s="4" t="n"/>
      <c r="J801" s="2" t="n"/>
      <c r="K801" s="5" t="n"/>
      <c r="L801" s="6" t="n"/>
      <c r="M801" s="6" t="n"/>
      <c r="N801" s="6" t="n"/>
      <c r="O801" s="6" t="n"/>
      <c r="P801" s="10">
        <f>IF(A801="","",K801*L801)</f>
        <v/>
      </c>
      <c r="Q801" s="10">
        <f>IF(A801="","",IF(H801="Achat",(O801-L801)*K801,IF(H801="Vente",(L801-O801)*K801,0)))</f>
        <v/>
      </c>
      <c r="R801" s="10">
        <f>IF(A801="","",IFERROR(P801*VLOOKUP(F801,'Référentiels'!$A$2:$C$6,3,FALSE),0))</f>
        <v/>
      </c>
      <c r="S801" s="10">
        <f>IF(A801="","",Q801-R801)</f>
        <v/>
      </c>
      <c r="T801" s="10">
        <f>IF(A801="","",MAX(L801-M801,M801-L801)*K801)</f>
        <v/>
      </c>
      <c r="U801" s="11">
        <f>IF(A801="","",IFERROR(S801/T801,0))</f>
        <v/>
      </c>
      <c r="V801" s="12">
        <f>IF(A801="","",IF(S801&gt;0,"Gagnant",IF(S801&lt;0,"Perdant","Égalité")))</f>
        <v/>
      </c>
      <c r="W801" s="2" t="n"/>
      <c r="X801" s="4" t="n"/>
    </row>
    <row r="802">
      <c r="A802" s="2" t="n"/>
      <c r="B802" s="3" t="n"/>
      <c r="C802" s="3" t="n"/>
      <c r="D802" s="4" t="n"/>
      <c r="E802" s="4" t="n"/>
      <c r="F802" s="4" t="n"/>
      <c r="G802" s="4" t="n"/>
      <c r="H802" s="2" t="n"/>
      <c r="I802" s="4" t="n"/>
      <c r="J802" s="2" t="n"/>
      <c r="K802" s="5" t="n"/>
      <c r="L802" s="6" t="n"/>
      <c r="M802" s="6" t="n"/>
      <c r="N802" s="6" t="n"/>
      <c r="O802" s="6" t="n"/>
      <c r="P802" s="7">
        <f>IF(A802="","",K802*L802)</f>
        <v/>
      </c>
      <c r="Q802" s="7">
        <f>IF(A802="","",IF(H802="Achat",(O802-L802)*K802,IF(H802="Vente",(L802-O802)*K802,0)))</f>
        <v/>
      </c>
      <c r="R802" s="7">
        <f>IF(A802="","",IFERROR(P802*VLOOKUP(F802,'Référentiels'!$A$2:$C$6,3,FALSE),0))</f>
        <v/>
      </c>
      <c r="S802" s="7">
        <f>IF(A802="","",Q802-R802)</f>
        <v/>
      </c>
      <c r="T802" s="7">
        <f>IF(A802="","",MAX(L802-M802,M802-L802)*K802)</f>
        <v/>
      </c>
      <c r="U802" s="8">
        <f>IF(A802="","",IFERROR(S802/T802,0))</f>
        <v/>
      </c>
      <c r="V802" s="9">
        <f>IF(A802="","",IF(S802&gt;0,"Gagnant",IF(S802&lt;0,"Perdant","Égalité")))</f>
        <v/>
      </c>
      <c r="W802" s="2" t="n"/>
      <c r="X802" s="4" t="n"/>
    </row>
    <row r="803">
      <c r="A803" s="2" t="n"/>
      <c r="B803" s="3" t="n"/>
      <c r="C803" s="3" t="n"/>
      <c r="D803" s="4" t="n"/>
      <c r="E803" s="4" t="n"/>
      <c r="F803" s="4" t="n"/>
      <c r="G803" s="4" t="n"/>
      <c r="H803" s="2" t="n"/>
      <c r="I803" s="4" t="n"/>
      <c r="J803" s="2" t="n"/>
      <c r="K803" s="5" t="n"/>
      <c r="L803" s="6" t="n"/>
      <c r="M803" s="6" t="n"/>
      <c r="N803" s="6" t="n"/>
      <c r="O803" s="6" t="n"/>
      <c r="P803" s="10">
        <f>IF(A803="","",K803*L803)</f>
        <v/>
      </c>
      <c r="Q803" s="10">
        <f>IF(A803="","",IF(H803="Achat",(O803-L803)*K803,IF(H803="Vente",(L803-O803)*K803,0)))</f>
        <v/>
      </c>
      <c r="R803" s="10">
        <f>IF(A803="","",IFERROR(P803*VLOOKUP(F803,'Référentiels'!$A$2:$C$6,3,FALSE),0))</f>
        <v/>
      </c>
      <c r="S803" s="10">
        <f>IF(A803="","",Q803-R803)</f>
        <v/>
      </c>
      <c r="T803" s="10">
        <f>IF(A803="","",MAX(L803-M803,M803-L803)*K803)</f>
        <v/>
      </c>
      <c r="U803" s="11">
        <f>IF(A803="","",IFERROR(S803/T803,0))</f>
        <v/>
      </c>
      <c r="V803" s="12">
        <f>IF(A803="","",IF(S803&gt;0,"Gagnant",IF(S803&lt;0,"Perdant","Égalité")))</f>
        <v/>
      </c>
      <c r="W803" s="2" t="n"/>
      <c r="X803" s="4" t="n"/>
    </row>
    <row r="804">
      <c r="A804" s="2" t="n"/>
      <c r="B804" s="3" t="n"/>
      <c r="C804" s="3" t="n"/>
      <c r="D804" s="4" t="n"/>
      <c r="E804" s="4" t="n"/>
      <c r="F804" s="4" t="n"/>
      <c r="G804" s="4" t="n"/>
      <c r="H804" s="2" t="n"/>
      <c r="I804" s="4" t="n"/>
      <c r="J804" s="2" t="n"/>
      <c r="K804" s="5" t="n"/>
      <c r="L804" s="6" t="n"/>
      <c r="M804" s="6" t="n"/>
      <c r="N804" s="6" t="n"/>
      <c r="O804" s="6" t="n"/>
      <c r="P804" s="7">
        <f>IF(A804="","",K804*L804)</f>
        <v/>
      </c>
      <c r="Q804" s="7">
        <f>IF(A804="","",IF(H804="Achat",(O804-L804)*K804,IF(H804="Vente",(L804-O804)*K804,0)))</f>
        <v/>
      </c>
      <c r="R804" s="7">
        <f>IF(A804="","",IFERROR(P804*VLOOKUP(F804,'Référentiels'!$A$2:$C$6,3,FALSE),0))</f>
        <v/>
      </c>
      <c r="S804" s="7">
        <f>IF(A804="","",Q804-R804)</f>
        <v/>
      </c>
      <c r="T804" s="7">
        <f>IF(A804="","",MAX(L804-M804,M804-L804)*K804)</f>
        <v/>
      </c>
      <c r="U804" s="8">
        <f>IF(A804="","",IFERROR(S804/T804,0))</f>
        <v/>
      </c>
      <c r="V804" s="9">
        <f>IF(A804="","",IF(S804&gt;0,"Gagnant",IF(S804&lt;0,"Perdant","Égalité")))</f>
        <v/>
      </c>
      <c r="W804" s="2" t="n"/>
      <c r="X804" s="4" t="n"/>
    </row>
    <row r="805">
      <c r="A805" s="2" t="n"/>
      <c r="B805" s="3" t="n"/>
      <c r="C805" s="3" t="n"/>
      <c r="D805" s="4" t="n"/>
      <c r="E805" s="4" t="n"/>
      <c r="F805" s="4" t="n"/>
      <c r="G805" s="4" t="n"/>
      <c r="H805" s="2" t="n"/>
      <c r="I805" s="4" t="n"/>
      <c r="J805" s="2" t="n"/>
      <c r="K805" s="5" t="n"/>
      <c r="L805" s="6" t="n"/>
      <c r="M805" s="6" t="n"/>
      <c r="N805" s="6" t="n"/>
      <c r="O805" s="6" t="n"/>
      <c r="P805" s="10">
        <f>IF(A805="","",K805*L805)</f>
        <v/>
      </c>
      <c r="Q805" s="10">
        <f>IF(A805="","",IF(H805="Achat",(O805-L805)*K805,IF(H805="Vente",(L805-O805)*K805,0)))</f>
        <v/>
      </c>
      <c r="R805" s="10">
        <f>IF(A805="","",IFERROR(P805*VLOOKUP(F805,'Référentiels'!$A$2:$C$6,3,FALSE),0))</f>
        <v/>
      </c>
      <c r="S805" s="10">
        <f>IF(A805="","",Q805-R805)</f>
        <v/>
      </c>
      <c r="T805" s="10">
        <f>IF(A805="","",MAX(L805-M805,M805-L805)*K805)</f>
        <v/>
      </c>
      <c r="U805" s="11">
        <f>IF(A805="","",IFERROR(S805/T805,0))</f>
        <v/>
      </c>
      <c r="V805" s="12">
        <f>IF(A805="","",IF(S805&gt;0,"Gagnant",IF(S805&lt;0,"Perdant","Égalité")))</f>
        <v/>
      </c>
      <c r="W805" s="2" t="n"/>
      <c r="X805" s="4" t="n"/>
    </row>
    <row r="806">
      <c r="A806" s="2" t="n"/>
      <c r="B806" s="3" t="n"/>
      <c r="C806" s="3" t="n"/>
      <c r="D806" s="4" t="n"/>
      <c r="E806" s="4" t="n"/>
      <c r="F806" s="4" t="n"/>
      <c r="G806" s="4" t="n"/>
      <c r="H806" s="2" t="n"/>
      <c r="I806" s="4" t="n"/>
      <c r="J806" s="2" t="n"/>
      <c r="K806" s="5" t="n"/>
      <c r="L806" s="6" t="n"/>
      <c r="M806" s="6" t="n"/>
      <c r="N806" s="6" t="n"/>
      <c r="O806" s="6" t="n"/>
      <c r="P806" s="7">
        <f>IF(A806="","",K806*L806)</f>
        <v/>
      </c>
      <c r="Q806" s="7">
        <f>IF(A806="","",IF(H806="Achat",(O806-L806)*K806,IF(H806="Vente",(L806-O806)*K806,0)))</f>
        <v/>
      </c>
      <c r="R806" s="7">
        <f>IF(A806="","",IFERROR(P806*VLOOKUP(F806,'Référentiels'!$A$2:$C$6,3,FALSE),0))</f>
        <v/>
      </c>
      <c r="S806" s="7">
        <f>IF(A806="","",Q806-R806)</f>
        <v/>
      </c>
      <c r="T806" s="7">
        <f>IF(A806="","",MAX(L806-M806,M806-L806)*K806)</f>
        <v/>
      </c>
      <c r="U806" s="8">
        <f>IF(A806="","",IFERROR(S806/T806,0))</f>
        <v/>
      </c>
      <c r="V806" s="9">
        <f>IF(A806="","",IF(S806&gt;0,"Gagnant",IF(S806&lt;0,"Perdant","Égalité")))</f>
        <v/>
      </c>
      <c r="W806" s="2" t="n"/>
      <c r="X806" s="4" t="n"/>
    </row>
    <row r="807">
      <c r="A807" s="2" t="n"/>
      <c r="B807" s="3" t="n"/>
      <c r="C807" s="3" t="n"/>
      <c r="D807" s="4" t="n"/>
      <c r="E807" s="4" t="n"/>
      <c r="F807" s="4" t="n"/>
      <c r="G807" s="4" t="n"/>
      <c r="H807" s="2" t="n"/>
      <c r="I807" s="4" t="n"/>
      <c r="J807" s="2" t="n"/>
      <c r="K807" s="5" t="n"/>
      <c r="L807" s="6" t="n"/>
      <c r="M807" s="6" t="n"/>
      <c r="N807" s="6" t="n"/>
      <c r="O807" s="6" t="n"/>
      <c r="P807" s="10">
        <f>IF(A807="","",K807*L807)</f>
        <v/>
      </c>
      <c r="Q807" s="10">
        <f>IF(A807="","",IF(H807="Achat",(O807-L807)*K807,IF(H807="Vente",(L807-O807)*K807,0)))</f>
        <v/>
      </c>
      <c r="R807" s="10">
        <f>IF(A807="","",IFERROR(P807*VLOOKUP(F807,'Référentiels'!$A$2:$C$6,3,FALSE),0))</f>
        <v/>
      </c>
      <c r="S807" s="10">
        <f>IF(A807="","",Q807-R807)</f>
        <v/>
      </c>
      <c r="T807" s="10">
        <f>IF(A807="","",MAX(L807-M807,M807-L807)*K807)</f>
        <v/>
      </c>
      <c r="U807" s="11">
        <f>IF(A807="","",IFERROR(S807/T807,0))</f>
        <v/>
      </c>
      <c r="V807" s="12">
        <f>IF(A807="","",IF(S807&gt;0,"Gagnant",IF(S807&lt;0,"Perdant","Égalité")))</f>
        <v/>
      </c>
      <c r="W807" s="2" t="n"/>
      <c r="X807" s="4" t="n"/>
    </row>
    <row r="808">
      <c r="A808" s="2" t="n"/>
      <c r="B808" s="3" t="n"/>
      <c r="C808" s="3" t="n"/>
      <c r="D808" s="4" t="n"/>
      <c r="E808" s="4" t="n"/>
      <c r="F808" s="4" t="n"/>
      <c r="G808" s="4" t="n"/>
      <c r="H808" s="2" t="n"/>
      <c r="I808" s="4" t="n"/>
      <c r="J808" s="2" t="n"/>
      <c r="K808" s="5" t="n"/>
      <c r="L808" s="6" t="n"/>
      <c r="M808" s="6" t="n"/>
      <c r="N808" s="6" t="n"/>
      <c r="O808" s="6" t="n"/>
      <c r="P808" s="7">
        <f>IF(A808="","",K808*L808)</f>
        <v/>
      </c>
      <c r="Q808" s="7">
        <f>IF(A808="","",IF(H808="Achat",(O808-L808)*K808,IF(H808="Vente",(L808-O808)*K808,0)))</f>
        <v/>
      </c>
      <c r="R808" s="7">
        <f>IF(A808="","",IFERROR(P808*VLOOKUP(F808,'Référentiels'!$A$2:$C$6,3,FALSE),0))</f>
        <v/>
      </c>
      <c r="S808" s="7">
        <f>IF(A808="","",Q808-R808)</f>
        <v/>
      </c>
      <c r="T808" s="7">
        <f>IF(A808="","",MAX(L808-M808,M808-L808)*K808)</f>
        <v/>
      </c>
      <c r="U808" s="8">
        <f>IF(A808="","",IFERROR(S808/T808,0))</f>
        <v/>
      </c>
      <c r="V808" s="9">
        <f>IF(A808="","",IF(S808&gt;0,"Gagnant",IF(S808&lt;0,"Perdant","Égalité")))</f>
        <v/>
      </c>
      <c r="W808" s="2" t="n"/>
      <c r="X808" s="4" t="n"/>
    </row>
    <row r="809">
      <c r="A809" s="2" t="n"/>
      <c r="B809" s="3" t="n"/>
      <c r="C809" s="3" t="n"/>
      <c r="D809" s="4" t="n"/>
      <c r="E809" s="4" t="n"/>
      <c r="F809" s="4" t="n"/>
      <c r="G809" s="4" t="n"/>
      <c r="H809" s="2" t="n"/>
      <c r="I809" s="4" t="n"/>
      <c r="J809" s="2" t="n"/>
      <c r="K809" s="5" t="n"/>
      <c r="L809" s="6" t="n"/>
      <c r="M809" s="6" t="n"/>
      <c r="N809" s="6" t="n"/>
      <c r="O809" s="6" t="n"/>
      <c r="P809" s="10">
        <f>IF(A809="","",K809*L809)</f>
        <v/>
      </c>
      <c r="Q809" s="10">
        <f>IF(A809="","",IF(H809="Achat",(O809-L809)*K809,IF(H809="Vente",(L809-O809)*K809,0)))</f>
        <v/>
      </c>
      <c r="R809" s="10">
        <f>IF(A809="","",IFERROR(P809*VLOOKUP(F809,'Référentiels'!$A$2:$C$6,3,FALSE),0))</f>
        <v/>
      </c>
      <c r="S809" s="10">
        <f>IF(A809="","",Q809-R809)</f>
        <v/>
      </c>
      <c r="T809" s="10">
        <f>IF(A809="","",MAX(L809-M809,M809-L809)*K809)</f>
        <v/>
      </c>
      <c r="U809" s="11">
        <f>IF(A809="","",IFERROR(S809/T809,0))</f>
        <v/>
      </c>
      <c r="V809" s="12">
        <f>IF(A809="","",IF(S809&gt;0,"Gagnant",IF(S809&lt;0,"Perdant","Égalité")))</f>
        <v/>
      </c>
      <c r="W809" s="2" t="n"/>
      <c r="X809" s="4" t="n"/>
    </row>
    <row r="810">
      <c r="A810" s="2" t="n"/>
      <c r="B810" s="3" t="n"/>
      <c r="C810" s="3" t="n"/>
      <c r="D810" s="4" t="n"/>
      <c r="E810" s="4" t="n"/>
      <c r="F810" s="4" t="n"/>
      <c r="G810" s="4" t="n"/>
      <c r="H810" s="2" t="n"/>
      <c r="I810" s="4" t="n"/>
      <c r="J810" s="2" t="n"/>
      <c r="K810" s="5" t="n"/>
      <c r="L810" s="6" t="n"/>
      <c r="M810" s="6" t="n"/>
      <c r="N810" s="6" t="n"/>
      <c r="O810" s="6" t="n"/>
      <c r="P810" s="7">
        <f>IF(A810="","",K810*L810)</f>
        <v/>
      </c>
      <c r="Q810" s="7">
        <f>IF(A810="","",IF(H810="Achat",(O810-L810)*K810,IF(H810="Vente",(L810-O810)*K810,0)))</f>
        <v/>
      </c>
      <c r="R810" s="7">
        <f>IF(A810="","",IFERROR(P810*VLOOKUP(F810,'Référentiels'!$A$2:$C$6,3,FALSE),0))</f>
        <v/>
      </c>
      <c r="S810" s="7">
        <f>IF(A810="","",Q810-R810)</f>
        <v/>
      </c>
      <c r="T810" s="7">
        <f>IF(A810="","",MAX(L810-M810,M810-L810)*K810)</f>
        <v/>
      </c>
      <c r="U810" s="8">
        <f>IF(A810="","",IFERROR(S810/T810,0))</f>
        <v/>
      </c>
      <c r="V810" s="9">
        <f>IF(A810="","",IF(S810&gt;0,"Gagnant",IF(S810&lt;0,"Perdant","Égalité")))</f>
        <v/>
      </c>
      <c r="W810" s="2" t="n"/>
      <c r="X810" s="4" t="n"/>
    </row>
    <row r="811">
      <c r="A811" s="2" t="n"/>
      <c r="B811" s="3" t="n"/>
      <c r="C811" s="3" t="n"/>
      <c r="D811" s="4" t="n"/>
      <c r="E811" s="4" t="n"/>
      <c r="F811" s="4" t="n"/>
      <c r="G811" s="4" t="n"/>
      <c r="H811" s="2" t="n"/>
      <c r="I811" s="4" t="n"/>
      <c r="J811" s="2" t="n"/>
      <c r="K811" s="5" t="n"/>
      <c r="L811" s="6" t="n"/>
      <c r="M811" s="6" t="n"/>
      <c r="N811" s="6" t="n"/>
      <c r="O811" s="6" t="n"/>
      <c r="P811" s="10">
        <f>IF(A811="","",K811*L811)</f>
        <v/>
      </c>
      <c r="Q811" s="10">
        <f>IF(A811="","",IF(H811="Achat",(O811-L811)*K811,IF(H811="Vente",(L811-O811)*K811,0)))</f>
        <v/>
      </c>
      <c r="R811" s="10">
        <f>IF(A811="","",IFERROR(P811*VLOOKUP(F811,'Référentiels'!$A$2:$C$6,3,FALSE),0))</f>
        <v/>
      </c>
      <c r="S811" s="10">
        <f>IF(A811="","",Q811-R811)</f>
        <v/>
      </c>
      <c r="T811" s="10">
        <f>IF(A811="","",MAX(L811-M811,M811-L811)*K811)</f>
        <v/>
      </c>
      <c r="U811" s="11">
        <f>IF(A811="","",IFERROR(S811/T811,0))</f>
        <v/>
      </c>
      <c r="V811" s="12">
        <f>IF(A811="","",IF(S811&gt;0,"Gagnant",IF(S811&lt;0,"Perdant","Égalité")))</f>
        <v/>
      </c>
      <c r="W811" s="2" t="n"/>
      <c r="X811" s="4" t="n"/>
    </row>
    <row r="812">
      <c r="A812" s="2" t="n"/>
      <c r="B812" s="3" t="n"/>
      <c r="C812" s="3" t="n"/>
      <c r="D812" s="4" t="n"/>
      <c r="E812" s="4" t="n"/>
      <c r="F812" s="4" t="n"/>
      <c r="G812" s="4" t="n"/>
      <c r="H812" s="2" t="n"/>
      <c r="I812" s="4" t="n"/>
      <c r="J812" s="2" t="n"/>
      <c r="K812" s="5" t="n"/>
      <c r="L812" s="6" t="n"/>
      <c r="M812" s="6" t="n"/>
      <c r="N812" s="6" t="n"/>
      <c r="O812" s="6" t="n"/>
      <c r="P812" s="7">
        <f>IF(A812="","",K812*L812)</f>
        <v/>
      </c>
      <c r="Q812" s="7">
        <f>IF(A812="","",IF(H812="Achat",(O812-L812)*K812,IF(H812="Vente",(L812-O812)*K812,0)))</f>
        <v/>
      </c>
      <c r="R812" s="7">
        <f>IF(A812="","",IFERROR(P812*VLOOKUP(F812,'Référentiels'!$A$2:$C$6,3,FALSE),0))</f>
        <v/>
      </c>
      <c r="S812" s="7">
        <f>IF(A812="","",Q812-R812)</f>
        <v/>
      </c>
      <c r="T812" s="7">
        <f>IF(A812="","",MAX(L812-M812,M812-L812)*K812)</f>
        <v/>
      </c>
      <c r="U812" s="8">
        <f>IF(A812="","",IFERROR(S812/T812,0))</f>
        <v/>
      </c>
      <c r="V812" s="9">
        <f>IF(A812="","",IF(S812&gt;0,"Gagnant",IF(S812&lt;0,"Perdant","Égalité")))</f>
        <v/>
      </c>
      <c r="W812" s="2" t="n"/>
      <c r="X812" s="4" t="n"/>
    </row>
    <row r="813">
      <c r="A813" s="2" t="n"/>
      <c r="B813" s="3" t="n"/>
      <c r="C813" s="3" t="n"/>
      <c r="D813" s="4" t="n"/>
      <c r="E813" s="4" t="n"/>
      <c r="F813" s="4" t="n"/>
      <c r="G813" s="4" t="n"/>
      <c r="H813" s="2" t="n"/>
      <c r="I813" s="4" t="n"/>
      <c r="J813" s="2" t="n"/>
      <c r="K813" s="5" t="n"/>
      <c r="L813" s="6" t="n"/>
      <c r="M813" s="6" t="n"/>
      <c r="N813" s="6" t="n"/>
      <c r="O813" s="6" t="n"/>
      <c r="P813" s="10">
        <f>IF(A813="","",K813*L813)</f>
        <v/>
      </c>
      <c r="Q813" s="10">
        <f>IF(A813="","",IF(H813="Achat",(O813-L813)*K813,IF(H813="Vente",(L813-O813)*K813,0)))</f>
        <v/>
      </c>
      <c r="R813" s="10">
        <f>IF(A813="","",IFERROR(P813*VLOOKUP(F813,'Référentiels'!$A$2:$C$6,3,FALSE),0))</f>
        <v/>
      </c>
      <c r="S813" s="10">
        <f>IF(A813="","",Q813-R813)</f>
        <v/>
      </c>
      <c r="T813" s="10">
        <f>IF(A813="","",MAX(L813-M813,M813-L813)*K813)</f>
        <v/>
      </c>
      <c r="U813" s="11">
        <f>IF(A813="","",IFERROR(S813/T813,0))</f>
        <v/>
      </c>
      <c r="V813" s="12">
        <f>IF(A813="","",IF(S813&gt;0,"Gagnant",IF(S813&lt;0,"Perdant","Égalité")))</f>
        <v/>
      </c>
      <c r="W813" s="2" t="n"/>
      <c r="X813" s="4" t="n"/>
    </row>
    <row r="814">
      <c r="A814" s="2" t="n"/>
      <c r="B814" s="3" t="n"/>
      <c r="C814" s="3" t="n"/>
      <c r="D814" s="4" t="n"/>
      <c r="E814" s="4" t="n"/>
      <c r="F814" s="4" t="n"/>
      <c r="G814" s="4" t="n"/>
      <c r="H814" s="2" t="n"/>
      <c r="I814" s="4" t="n"/>
      <c r="J814" s="2" t="n"/>
      <c r="K814" s="5" t="n"/>
      <c r="L814" s="6" t="n"/>
      <c r="M814" s="6" t="n"/>
      <c r="N814" s="6" t="n"/>
      <c r="O814" s="6" t="n"/>
      <c r="P814" s="7">
        <f>IF(A814="","",K814*L814)</f>
        <v/>
      </c>
      <c r="Q814" s="7">
        <f>IF(A814="","",IF(H814="Achat",(O814-L814)*K814,IF(H814="Vente",(L814-O814)*K814,0)))</f>
        <v/>
      </c>
      <c r="R814" s="7">
        <f>IF(A814="","",IFERROR(P814*VLOOKUP(F814,'Référentiels'!$A$2:$C$6,3,FALSE),0))</f>
        <v/>
      </c>
      <c r="S814" s="7">
        <f>IF(A814="","",Q814-R814)</f>
        <v/>
      </c>
      <c r="T814" s="7">
        <f>IF(A814="","",MAX(L814-M814,M814-L814)*K814)</f>
        <v/>
      </c>
      <c r="U814" s="8">
        <f>IF(A814="","",IFERROR(S814/T814,0))</f>
        <v/>
      </c>
      <c r="V814" s="9">
        <f>IF(A814="","",IF(S814&gt;0,"Gagnant",IF(S814&lt;0,"Perdant","Égalité")))</f>
        <v/>
      </c>
      <c r="W814" s="2" t="n"/>
      <c r="X814" s="4" t="n"/>
    </row>
    <row r="815">
      <c r="A815" s="2" t="n"/>
      <c r="B815" s="3" t="n"/>
      <c r="C815" s="3" t="n"/>
      <c r="D815" s="4" t="n"/>
      <c r="E815" s="4" t="n"/>
      <c r="F815" s="4" t="n"/>
      <c r="G815" s="4" t="n"/>
      <c r="H815" s="2" t="n"/>
      <c r="I815" s="4" t="n"/>
      <c r="J815" s="2" t="n"/>
      <c r="K815" s="5" t="n"/>
      <c r="L815" s="6" t="n"/>
      <c r="M815" s="6" t="n"/>
      <c r="N815" s="6" t="n"/>
      <c r="O815" s="6" t="n"/>
      <c r="P815" s="10">
        <f>IF(A815="","",K815*L815)</f>
        <v/>
      </c>
      <c r="Q815" s="10">
        <f>IF(A815="","",IF(H815="Achat",(O815-L815)*K815,IF(H815="Vente",(L815-O815)*K815,0)))</f>
        <v/>
      </c>
      <c r="R815" s="10">
        <f>IF(A815="","",IFERROR(P815*VLOOKUP(F815,'Référentiels'!$A$2:$C$6,3,FALSE),0))</f>
        <v/>
      </c>
      <c r="S815" s="10">
        <f>IF(A815="","",Q815-R815)</f>
        <v/>
      </c>
      <c r="T815" s="10">
        <f>IF(A815="","",MAX(L815-M815,M815-L815)*K815)</f>
        <v/>
      </c>
      <c r="U815" s="11">
        <f>IF(A815="","",IFERROR(S815/T815,0))</f>
        <v/>
      </c>
      <c r="V815" s="12">
        <f>IF(A815="","",IF(S815&gt;0,"Gagnant",IF(S815&lt;0,"Perdant","Égalité")))</f>
        <v/>
      </c>
      <c r="W815" s="2" t="n"/>
      <c r="X815" s="4" t="n"/>
    </row>
    <row r="816">
      <c r="A816" s="2" t="n"/>
      <c r="B816" s="3" t="n"/>
      <c r="C816" s="3" t="n"/>
      <c r="D816" s="4" t="n"/>
      <c r="E816" s="4" t="n"/>
      <c r="F816" s="4" t="n"/>
      <c r="G816" s="4" t="n"/>
      <c r="H816" s="2" t="n"/>
      <c r="I816" s="4" t="n"/>
      <c r="J816" s="2" t="n"/>
      <c r="K816" s="5" t="n"/>
      <c r="L816" s="6" t="n"/>
      <c r="M816" s="6" t="n"/>
      <c r="N816" s="6" t="n"/>
      <c r="O816" s="6" t="n"/>
      <c r="P816" s="7">
        <f>IF(A816="","",K816*L816)</f>
        <v/>
      </c>
      <c r="Q816" s="7">
        <f>IF(A816="","",IF(H816="Achat",(O816-L816)*K816,IF(H816="Vente",(L816-O816)*K816,0)))</f>
        <v/>
      </c>
      <c r="R816" s="7">
        <f>IF(A816="","",IFERROR(P816*VLOOKUP(F816,'Référentiels'!$A$2:$C$6,3,FALSE),0))</f>
        <v/>
      </c>
      <c r="S816" s="7">
        <f>IF(A816="","",Q816-R816)</f>
        <v/>
      </c>
      <c r="T816" s="7">
        <f>IF(A816="","",MAX(L816-M816,M816-L816)*K816)</f>
        <v/>
      </c>
      <c r="U816" s="8">
        <f>IF(A816="","",IFERROR(S816/T816,0))</f>
        <v/>
      </c>
      <c r="V816" s="9">
        <f>IF(A816="","",IF(S816&gt;0,"Gagnant",IF(S816&lt;0,"Perdant","Égalité")))</f>
        <v/>
      </c>
      <c r="W816" s="2" t="n"/>
      <c r="X816" s="4" t="n"/>
    </row>
    <row r="817">
      <c r="A817" s="2" t="n"/>
      <c r="B817" s="3" t="n"/>
      <c r="C817" s="3" t="n"/>
      <c r="D817" s="4" t="n"/>
      <c r="E817" s="4" t="n"/>
      <c r="F817" s="4" t="n"/>
      <c r="G817" s="4" t="n"/>
      <c r="H817" s="2" t="n"/>
      <c r="I817" s="4" t="n"/>
      <c r="J817" s="2" t="n"/>
      <c r="K817" s="5" t="n"/>
      <c r="L817" s="6" t="n"/>
      <c r="M817" s="6" t="n"/>
      <c r="N817" s="6" t="n"/>
      <c r="O817" s="6" t="n"/>
      <c r="P817" s="10">
        <f>IF(A817="","",K817*L817)</f>
        <v/>
      </c>
      <c r="Q817" s="10">
        <f>IF(A817="","",IF(H817="Achat",(O817-L817)*K817,IF(H817="Vente",(L817-O817)*K817,0)))</f>
        <v/>
      </c>
      <c r="R817" s="10">
        <f>IF(A817="","",IFERROR(P817*VLOOKUP(F817,'Référentiels'!$A$2:$C$6,3,FALSE),0))</f>
        <v/>
      </c>
      <c r="S817" s="10">
        <f>IF(A817="","",Q817-R817)</f>
        <v/>
      </c>
      <c r="T817" s="10">
        <f>IF(A817="","",MAX(L817-M817,M817-L817)*K817)</f>
        <v/>
      </c>
      <c r="U817" s="11">
        <f>IF(A817="","",IFERROR(S817/T817,0))</f>
        <v/>
      </c>
      <c r="V817" s="12">
        <f>IF(A817="","",IF(S817&gt;0,"Gagnant",IF(S817&lt;0,"Perdant","Égalité")))</f>
        <v/>
      </c>
      <c r="W817" s="2" t="n"/>
      <c r="X817" s="4" t="n"/>
    </row>
    <row r="818">
      <c r="A818" s="2" t="n"/>
      <c r="B818" s="3" t="n"/>
      <c r="C818" s="3" t="n"/>
      <c r="D818" s="4" t="n"/>
      <c r="E818" s="4" t="n"/>
      <c r="F818" s="4" t="n"/>
      <c r="G818" s="4" t="n"/>
      <c r="H818" s="2" t="n"/>
      <c r="I818" s="4" t="n"/>
      <c r="J818" s="2" t="n"/>
      <c r="K818" s="5" t="n"/>
      <c r="L818" s="6" t="n"/>
      <c r="M818" s="6" t="n"/>
      <c r="N818" s="6" t="n"/>
      <c r="O818" s="6" t="n"/>
      <c r="P818" s="7">
        <f>IF(A818="","",K818*L818)</f>
        <v/>
      </c>
      <c r="Q818" s="7">
        <f>IF(A818="","",IF(H818="Achat",(O818-L818)*K818,IF(H818="Vente",(L818-O818)*K818,0)))</f>
        <v/>
      </c>
      <c r="R818" s="7">
        <f>IF(A818="","",IFERROR(P818*VLOOKUP(F818,'Référentiels'!$A$2:$C$6,3,FALSE),0))</f>
        <v/>
      </c>
      <c r="S818" s="7">
        <f>IF(A818="","",Q818-R818)</f>
        <v/>
      </c>
      <c r="T818" s="7">
        <f>IF(A818="","",MAX(L818-M818,M818-L818)*K818)</f>
        <v/>
      </c>
      <c r="U818" s="8">
        <f>IF(A818="","",IFERROR(S818/T818,0))</f>
        <v/>
      </c>
      <c r="V818" s="9">
        <f>IF(A818="","",IF(S818&gt;0,"Gagnant",IF(S818&lt;0,"Perdant","Égalité")))</f>
        <v/>
      </c>
      <c r="W818" s="2" t="n"/>
      <c r="X818" s="4" t="n"/>
    </row>
    <row r="819">
      <c r="A819" s="2" t="n"/>
      <c r="B819" s="3" t="n"/>
      <c r="C819" s="3" t="n"/>
      <c r="D819" s="4" t="n"/>
      <c r="E819" s="4" t="n"/>
      <c r="F819" s="4" t="n"/>
      <c r="G819" s="4" t="n"/>
      <c r="H819" s="2" t="n"/>
      <c r="I819" s="4" t="n"/>
      <c r="J819" s="2" t="n"/>
      <c r="K819" s="5" t="n"/>
      <c r="L819" s="6" t="n"/>
      <c r="M819" s="6" t="n"/>
      <c r="N819" s="6" t="n"/>
      <c r="O819" s="6" t="n"/>
      <c r="P819" s="10">
        <f>IF(A819="","",K819*L819)</f>
        <v/>
      </c>
      <c r="Q819" s="10">
        <f>IF(A819="","",IF(H819="Achat",(O819-L819)*K819,IF(H819="Vente",(L819-O819)*K819,0)))</f>
        <v/>
      </c>
      <c r="R819" s="10">
        <f>IF(A819="","",IFERROR(P819*VLOOKUP(F819,'Référentiels'!$A$2:$C$6,3,FALSE),0))</f>
        <v/>
      </c>
      <c r="S819" s="10">
        <f>IF(A819="","",Q819-R819)</f>
        <v/>
      </c>
      <c r="T819" s="10">
        <f>IF(A819="","",MAX(L819-M819,M819-L819)*K819)</f>
        <v/>
      </c>
      <c r="U819" s="11">
        <f>IF(A819="","",IFERROR(S819/T819,0))</f>
        <v/>
      </c>
      <c r="V819" s="12">
        <f>IF(A819="","",IF(S819&gt;0,"Gagnant",IF(S819&lt;0,"Perdant","Égalité")))</f>
        <v/>
      </c>
      <c r="W819" s="2" t="n"/>
      <c r="X819" s="4" t="n"/>
    </row>
    <row r="820">
      <c r="A820" s="2" t="n"/>
      <c r="B820" s="3" t="n"/>
      <c r="C820" s="3" t="n"/>
      <c r="D820" s="4" t="n"/>
      <c r="E820" s="4" t="n"/>
      <c r="F820" s="4" t="n"/>
      <c r="G820" s="4" t="n"/>
      <c r="H820" s="2" t="n"/>
      <c r="I820" s="4" t="n"/>
      <c r="J820" s="2" t="n"/>
      <c r="K820" s="5" t="n"/>
      <c r="L820" s="6" t="n"/>
      <c r="M820" s="6" t="n"/>
      <c r="N820" s="6" t="n"/>
      <c r="O820" s="6" t="n"/>
      <c r="P820" s="7">
        <f>IF(A820="","",K820*L820)</f>
        <v/>
      </c>
      <c r="Q820" s="7">
        <f>IF(A820="","",IF(H820="Achat",(O820-L820)*K820,IF(H820="Vente",(L820-O820)*K820,0)))</f>
        <v/>
      </c>
      <c r="R820" s="7">
        <f>IF(A820="","",IFERROR(P820*VLOOKUP(F820,'Référentiels'!$A$2:$C$6,3,FALSE),0))</f>
        <v/>
      </c>
      <c r="S820" s="7">
        <f>IF(A820="","",Q820-R820)</f>
        <v/>
      </c>
      <c r="T820" s="7">
        <f>IF(A820="","",MAX(L820-M820,M820-L820)*K820)</f>
        <v/>
      </c>
      <c r="U820" s="8">
        <f>IF(A820="","",IFERROR(S820/T820,0))</f>
        <v/>
      </c>
      <c r="V820" s="9">
        <f>IF(A820="","",IF(S820&gt;0,"Gagnant",IF(S820&lt;0,"Perdant","Égalité")))</f>
        <v/>
      </c>
      <c r="W820" s="2" t="n"/>
      <c r="X820" s="4" t="n"/>
    </row>
    <row r="821">
      <c r="A821" s="2" t="n"/>
      <c r="B821" s="3" t="n"/>
      <c r="C821" s="3" t="n"/>
      <c r="D821" s="4" t="n"/>
      <c r="E821" s="4" t="n"/>
      <c r="F821" s="4" t="n"/>
      <c r="G821" s="4" t="n"/>
      <c r="H821" s="2" t="n"/>
      <c r="I821" s="4" t="n"/>
      <c r="J821" s="2" t="n"/>
      <c r="K821" s="5" t="n"/>
      <c r="L821" s="6" t="n"/>
      <c r="M821" s="6" t="n"/>
      <c r="N821" s="6" t="n"/>
      <c r="O821" s="6" t="n"/>
      <c r="P821" s="10">
        <f>IF(A821="","",K821*L821)</f>
        <v/>
      </c>
      <c r="Q821" s="10">
        <f>IF(A821="","",IF(H821="Achat",(O821-L821)*K821,IF(H821="Vente",(L821-O821)*K821,0)))</f>
        <v/>
      </c>
      <c r="R821" s="10">
        <f>IF(A821="","",IFERROR(P821*VLOOKUP(F821,'Référentiels'!$A$2:$C$6,3,FALSE),0))</f>
        <v/>
      </c>
      <c r="S821" s="10">
        <f>IF(A821="","",Q821-R821)</f>
        <v/>
      </c>
      <c r="T821" s="10">
        <f>IF(A821="","",MAX(L821-M821,M821-L821)*K821)</f>
        <v/>
      </c>
      <c r="U821" s="11">
        <f>IF(A821="","",IFERROR(S821/T821,0))</f>
        <v/>
      </c>
      <c r="V821" s="12">
        <f>IF(A821="","",IF(S821&gt;0,"Gagnant",IF(S821&lt;0,"Perdant","Égalité")))</f>
        <v/>
      </c>
      <c r="W821" s="2" t="n"/>
      <c r="X821" s="4" t="n"/>
    </row>
    <row r="822">
      <c r="A822" s="2" t="n"/>
      <c r="B822" s="3" t="n"/>
      <c r="C822" s="3" t="n"/>
      <c r="D822" s="4" t="n"/>
      <c r="E822" s="4" t="n"/>
      <c r="F822" s="4" t="n"/>
      <c r="G822" s="4" t="n"/>
      <c r="H822" s="2" t="n"/>
      <c r="I822" s="4" t="n"/>
      <c r="J822" s="2" t="n"/>
      <c r="K822" s="5" t="n"/>
      <c r="L822" s="6" t="n"/>
      <c r="M822" s="6" t="n"/>
      <c r="N822" s="6" t="n"/>
      <c r="O822" s="6" t="n"/>
      <c r="P822" s="7">
        <f>IF(A822="","",K822*L822)</f>
        <v/>
      </c>
      <c r="Q822" s="7">
        <f>IF(A822="","",IF(H822="Achat",(O822-L822)*K822,IF(H822="Vente",(L822-O822)*K822,0)))</f>
        <v/>
      </c>
      <c r="R822" s="7">
        <f>IF(A822="","",IFERROR(P822*VLOOKUP(F822,'Référentiels'!$A$2:$C$6,3,FALSE),0))</f>
        <v/>
      </c>
      <c r="S822" s="7">
        <f>IF(A822="","",Q822-R822)</f>
        <v/>
      </c>
      <c r="T822" s="7">
        <f>IF(A822="","",MAX(L822-M822,M822-L822)*K822)</f>
        <v/>
      </c>
      <c r="U822" s="8">
        <f>IF(A822="","",IFERROR(S822/T822,0))</f>
        <v/>
      </c>
      <c r="V822" s="9">
        <f>IF(A822="","",IF(S822&gt;0,"Gagnant",IF(S822&lt;0,"Perdant","Égalité")))</f>
        <v/>
      </c>
      <c r="W822" s="2" t="n"/>
      <c r="X822" s="4" t="n"/>
    </row>
    <row r="823">
      <c r="A823" s="2" t="n"/>
      <c r="B823" s="3" t="n"/>
      <c r="C823" s="3" t="n"/>
      <c r="D823" s="4" t="n"/>
      <c r="E823" s="4" t="n"/>
      <c r="F823" s="4" t="n"/>
      <c r="G823" s="4" t="n"/>
      <c r="H823" s="2" t="n"/>
      <c r="I823" s="4" t="n"/>
      <c r="J823" s="2" t="n"/>
      <c r="K823" s="5" t="n"/>
      <c r="L823" s="6" t="n"/>
      <c r="M823" s="6" t="n"/>
      <c r="N823" s="6" t="n"/>
      <c r="O823" s="6" t="n"/>
      <c r="P823" s="10">
        <f>IF(A823="","",K823*L823)</f>
        <v/>
      </c>
      <c r="Q823" s="10">
        <f>IF(A823="","",IF(H823="Achat",(O823-L823)*K823,IF(H823="Vente",(L823-O823)*K823,0)))</f>
        <v/>
      </c>
      <c r="R823" s="10">
        <f>IF(A823="","",IFERROR(P823*VLOOKUP(F823,'Référentiels'!$A$2:$C$6,3,FALSE),0))</f>
        <v/>
      </c>
      <c r="S823" s="10">
        <f>IF(A823="","",Q823-R823)</f>
        <v/>
      </c>
      <c r="T823" s="10">
        <f>IF(A823="","",MAX(L823-M823,M823-L823)*K823)</f>
        <v/>
      </c>
      <c r="U823" s="11">
        <f>IF(A823="","",IFERROR(S823/T823,0))</f>
        <v/>
      </c>
      <c r="V823" s="12">
        <f>IF(A823="","",IF(S823&gt;0,"Gagnant",IF(S823&lt;0,"Perdant","Égalité")))</f>
        <v/>
      </c>
      <c r="W823" s="2" t="n"/>
      <c r="X823" s="4" t="n"/>
    </row>
    <row r="824">
      <c r="A824" s="2" t="n"/>
      <c r="B824" s="3" t="n"/>
      <c r="C824" s="3" t="n"/>
      <c r="D824" s="4" t="n"/>
      <c r="E824" s="4" t="n"/>
      <c r="F824" s="4" t="n"/>
      <c r="G824" s="4" t="n"/>
      <c r="H824" s="2" t="n"/>
      <c r="I824" s="4" t="n"/>
      <c r="J824" s="2" t="n"/>
      <c r="K824" s="5" t="n"/>
      <c r="L824" s="6" t="n"/>
      <c r="M824" s="6" t="n"/>
      <c r="N824" s="6" t="n"/>
      <c r="O824" s="6" t="n"/>
      <c r="P824" s="7">
        <f>IF(A824="","",K824*L824)</f>
        <v/>
      </c>
      <c r="Q824" s="7">
        <f>IF(A824="","",IF(H824="Achat",(O824-L824)*K824,IF(H824="Vente",(L824-O824)*K824,0)))</f>
        <v/>
      </c>
      <c r="R824" s="7">
        <f>IF(A824="","",IFERROR(P824*VLOOKUP(F824,'Référentiels'!$A$2:$C$6,3,FALSE),0))</f>
        <v/>
      </c>
      <c r="S824" s="7">
        <f>IF(A824="","",Q824-R824)</f>
        <v/>
      </c>
      <c r="T824" s="7">
        <f>IF(A824="","",MAX(L824-M824,M824-L824)*K824)</f>
        <v/>
      </c>
      <c r="U824" s="8">
        <f>IF(A824="","",IFERROR(S824/T824,0))</f>
        <v/>
      </c>
      <c r="V824" s="9">
        <f>IF(A824="","",IF(S824&gt;0,"Gagnant",IF(S824&lt;0,"Perdant","Égalité")))</f>
        <v/>
      </c>
      <c r="W824" s="2" t="n"/>
      <c r="X824" s="4" t="n"/>
    </row>
    <row r="825">
      <c r="A825" s="2" t="n"/>
      <c r="B825" s="3" t="n"/>
      <c r="C825" s="3" t="n"/>
      <c r="D825" s="4" t="n"/>
      <c r="E825" s="4" t="n"/>
      <c r="F825" s="4" t="n"/>
      <c r="G825" s="4" t="n"/>
      <c r="H825" s="2" t="n"/>
      <c r="I825" s="4" t="n"/>
      <c r="J825" s="2" t="n"/>
      <c r="K825" s="5" t="n"/>
      <c r="L825" s="6" t="n"/>
      <c r="M825" s="6" t="n"/>
      <c r="N825" s="6" t="n"/>
      <c r="O825" s="6" t="n"/>
      <c r="P825" s="10">
        <f>IF(A825="","",K825*L825)</f>
        <v/>
      </c>
      <c r="Q825" s="10">
        <f>IF(A825="","",IF(H825="Achat",(O825-L825)*K825,IF(H825="Vente",(L825-O825)*K825,0)))</f>
        <v/>
      </c>
      <c r="R825" s="10">
        <f>IF(A825="","",IFERROR(P825*VLOOKUP(F825,'Référentiels'!$A$2:$C$6,3,FALSE),0))</f>
        <v/>
      </c>
      <c r="S825" s="10">
        <f>IF(A825="","",Q825-R825)</f>
        <v/>
      </c>
      <c r="T825" s="10">
        <f>IF(A825="","",MAX(L825-M825,M825-L825)*K825)</f>
        <v/>
      </c>
      <c r="U825" s="11">
        <f>IF(A825="","",IFERROR(S825/T825,0))</f>
        <v/>
      </c>
      <c r="V825" s="12">
        <f>IF(A825="","",IF(S825&gt;0,"Gagnant",IF(S825&lt;0,"Perdant","Égalité")))</f>
        <v/>
      </c>
      <c r="W825" s="2" t="n"/>
      <c r="X825" s="4" t="n"/>
    </row>
    <row r="826">
      <c r="A826" s="2" t="n"/>
      <c r="B826" s="3" t="n"/>
      <c r="C826" s="3" t="n"/>
      <c r="D826" s="4" t="n"/>
      <c r="E826" s="4" t="n"/>
      <c r="F826" s="4" t="n"/>
      <c r="G826" s="4" t="n"/>
      <c r="H826" s="2" t="n"/>
      <c r="I826" s="4" t="n"/>
      <c r="J826" s="2" t="n"/>
      <c r="K826" s="5" t="n"/>
      <c r="L826" s="6" t="n"/>
      <c r="M826" s="6" t="n"/>
      <c r="N826" s="6" t="n"/>
      <c r="O826" s="6" t="n"/>
      <c r="P826" s="7">
        <f>IF(A826="","",K826*L826)</f>
        <v/>
      </c>
      <c r="Q826" s="7">
        <f>IF(A826="","",IF(H826="Achat",(O826-L826)*K826,IF(H826="Vente",(L826-O826)*K826,0)))</f>
        <v/>
      </c>
      <c r="R826" s="7">
        <f>IF(A826="","",IFERROR(P826*VLOOKUP(F826,'Référentiels'!$A$2:$C$6,3,FALSE),0))</f>
        <v/>
      </c>
      <c r="S826" s="7">
        <f>IF(A826="","",Q826-R826)</f>
        <v/>
      </c>
      <c r="T826" s="7">
        <f>IF(A826="","",MAX(L826-M826,M826-L826)*K826)</f>
        <v/>
      </c>
      <c r="U826" s="8">
        <f>IF(A826="","",IFERROR(S826/T826,0))</f>
        <v/>
      </c>
      <c r="V826" s="9">
        <f>IF(A826="","",IF(S826&gt;0,"Gagnant",IF(S826&lt;0,"Perdant","Égalité")))</f>
        <v/>
      </c>
      <c r="W826" s="2" t="n"/>
      <c r="X826" s="4" t="n"/>
    </row>
    <row r="827">
      <c r="A827" s="2" t="n"/>
      <c r="B827" s="3" t="n"/>
      <c r="C827" s="3" t="n"/>
      <c r="D827" s="4" t="n"/>
      <c r="E827" s="4" t="n"/>
      <c r="F827" s="4" t="n"/>
      <c r="G827" s="4" t="n"/>
      <c r="H827" s="2" t="n"/>
      <c r="I827" s="4" t="n"/>
      <c r="J827" s="2" t="n"/>
      <c r="K827" s="5" t="n"/>
      <c r="L827" s="6" t="n"/>
      <c r="M827" s="6" t="n"/>
      <c r="N827" s="6" t="n"/>
      <c r="O827" s="6" t="n"/>
      <c r="P827" s="10">
        <f>IF(A827="","",K827*L827)</f>
        <v/>
      </c>
      <c r="Q827" s="10">
        <f>IF(A827="","",IF(H827="Achat",(O827-L827)*K827,IF(H827="Vente",(L827-O827)*K827,0)))</f>
        <v/>
      </c>
      <c r="R827" s="10">
        <f>IF(A827="","",IFERROR(P827*VLOOKUP(F827,'Référentiels'!$A$2:$C$6,3,FALSE),0))</f>
        <v/>
      </c>
      <c r="S827" s="10">
        <f>IF(A827="","",Q827-R827)</f>
        <v/>
      </c>
      <c r="T827" s="10">
        <f>IF(A827="","",MAX(L827-M827,M827-L827)*K827)</f>
        <v/>
      </c>
      <c r="U827" s="11">
        <f>IF(A827="","",IFERROR(S827/T827,0))</f>
        <v/>
      </c>
      <c r="V827" s="12">
        <f>IF(A827="","",IF(S827&gt;0,"Gagnant",IF(S827&lt;0,"Perdant","Égalité")))</f>
        <v/>
      </c>
      <c r="W827" s="2" t="n"/>
      <c r="X827" s="4" t="n"/>
    </row>
    <row r="828">
      <c r="A828" s="2" t="n"/>
      <c r="B828" s="3" t="n"/>
      <c r="C828" s="3" t="n"/>
      <c r="D828" s="4" t="n"/>
      <c r="E828" s="4" t="n"/>
      <c r="F828" s="4" t="n"/>
      <c r="G828" s="4" t="n"/>
      <c r="H828" s="2" t="n"/>
      <c r="I828" s="4" t="n"/>
      <c r="J828" s="2" t="n"/>
      <c r="K828" s="5" t="n"/>
      <c r="L828" s="6" t="n"/>
      <c r="M828" s="6" t="n"/>
      <c r="N828" s="6" t="n"/>
      <c r="O828" s="6" t="n"/>
      <c r="P828" s="7">
        <f>IF(A828="","",K828*L828)</f>
        <v/>
      </c>
      <c r="Q828" s="7">
        <f>IF(A828="","",IF(H828="Achat",(O828-L828)*K828,IF(H828="Vente",(L828-O828)*K828,0)))</f>
        <v/>
      </c>
      <c r="R828" s="7">
        <f>IF(A828="","",IFERROR(P828*VLOOKUP(F828,'Référentiels'!$A$2:$C$6,3,FALSE),0))</f>
        <v/>
      </c>
      <c r="S828" s="7">
        <f>IF(A828="","",Q828-R828)</f>
        <v/>
      </c>
      <c r="T828" s="7">
        <f>IF(A828="","",MAX(L828-M828,M828-L828)*K828)</f>
        <v/>
      </c>
      <c r="U828" s="8">
        <f>IF(A828="","",IFERROR(S828/T828,0))</f>
        <v/>
      </c>
      <c r="V828" s="9">
        <f>IF(A828="","",IF(S828&gt;0,"Gagnant",IF(S828&lt;0,"Perdant","Égalité")))</f>
        <v/>
      </c>
      <c r="W828" s="2" t="n"/>
      <c r="X828" s="4" t="n"/>
    </row>
    <row r="829">
      <c r="A829" s="2" t="n"/>
      <c r="B829" s="3" t="n"/>
      <c r="C829" s="3" t="n"/>
      <c r="D829" s="4" t="n"/>
      <c r="E829" s="4" t="n"/>
      <c r="F829" s="4" t="n"/>
      <c r="G829" s="4" t="n"/>
      <c r="H829" s="2" t="n"/>
      <c r="I829" s="4" t="n"/>
      <c r="J829" s="2" t="n"/>
      <c r="K829" s="5" t="n"/>
      <c r="L829" s="6" t="n"/>
      <c r="M829" s="6" t="n"/>
      <c r="N829" s="6" t="n"/>
      <c r="O829" s="6" t="n"/>
      <c r="P829" s="10">
        <f>IF(A829="","",K829*L829)</f>
        <v/>
      </c>
      <c r="Q829" s="10">
        <f>IF(A829="","",IF(H829="Achat",(O829-L829)*K829,IF(H829="Vente",(L829-O829)*K829,0)))</f>
        <v/>
      </c>
      <c r="R829" s="10">
        <f>IF(A829="","",IFERROR(P829*VLOOKUP(F829,'Référentiels'!$A$2:$C$6,3,FALSE),0))</f>
        <v/>
      </c>
      <c r="S829" s="10">
        <f>IF(A829="","",Q829-R829)</f>
        <v/>
      </c>
      <c r="T829" s="10">
        <f>IF(A829="","",MAX(L829-M829,M829-L829)*K829)</f>
        <v/>
      </c>
      <c r="U829" s="11">
        <f>IF(A829="","",IFERROR(S829/T829,0))</f>
        <v/>
      </c>
      <c r="V829" s="12">
        <f>IF(A829="","",IF(S829&gt;0,"Gagnant",IF(S829&lt;0,"Perdant","Égalité")))</f>
        <v/>
      </c>
      <c r="W829" s="2" t="n"/>
      <c r="X829" s="4" t="n"/>
    </row>
    <row r="830">
      <c r="A830" s="2" t="n"/>
      <c r="B830" s="3" t="n"/>
      <c r="C830" s="3" t="n"/>
      <c r="D830" s="4" t="n"/>
      <c r="E830" s="4" t="n"/>
      <c r="F830" s="4" t="n"/>
      <c r="G830" s="4" t="n"/>
      <c r="H830" s="2" t="n"/>
      <c r="I830" s="4" t="n"/>
      <c r="J830" s="2" t="n"/>
      <c r="K830" s="5" t="n"/>
      <c r="L830" s="6" t="n"/>
      <c r="M830" s="6" t="n"/>
      <c r="N830" s="6" t="n"/>
      <c r="O830" s="6" t="n"/>
      <c r="P830" s="7">
        <f>IF(A830="","",K830*L830)</f>
        <v/>
      </c>
      <c r="Q830" s="7">
        <f>IF(A830="","",IF(H830="Achat",(O830-L830)*K830,IF(H830="Vente",(L830-O830)*K830,0)))</f>
        <v/>
      </c>
      <c r="R830" s="7">
        <f>IF(A830="","",IFERROR(P830*VLOOKUP(F830,'Référentiels'!$A$2:$C$6,3,FALSE),0))</f>
        <v/>
      </c>
      <c r="S830" s="7">
        <f>IF(A830="","",Q830-R830)</f>
        <v/>
      </c>
      <c r="T830" s="7">
        <f>IF(A830="","",MAX(L830-M830,M830-L830)*K830)</f>
        <v/>
      </c>
      <c r="U830" s="8">
        <f>IF(A830="","",IFERROR(S830/T830,0))</f>
        <v/>
      </c>
      <c r="V830" s="9">
        <f>IF(A830="","",IF(S830&gt;0,"Gagnant",IF(S830&lt;0,"Perdant","Égalité")))</f>
        <v/>
      </c>
      <c r="W830" s="2" t="n"/>
      <c r="X830" s="4" t="n"/>
    </row>
    <row r="831">
      <c r="A831" s="2" t="n"/>
      <c r="B831" s="3" t="n"/>
      <c r="C831" s="3" t="n"/>
      <c r="D831" s="4" t="n"/>
      <c r="E831" s="4" t="n"/>
      <c r="F831" s="4" t="n"/>
      <c r="G831" s="4" t="n"/>
      <c r="H831" s="2" t="n"/>
      <c r="I831" s="4" t="n"/>
      <c r="J831" s="2" t="n"/>
      <c r="K831" s="5" t="n"/>
      <c r="L831" s="6" t="n"/>
      <c r="M831" s="6" t="n"/>
      <c r="N831" s="6" t="n"/>
      <c r="O831" s="6" t="n"/>
      <c r="P831" s="10">
        <f>IF(A831="","",K831*L831)</f>
        <v/>
      </c>
      <c r="Q831" s="10">
        <f>IF(A831="","",IF(H831="Achat",(O831-L831)*K831,IF(H831="Vente",(L831-O831)*K831,0)))</f>
        <v/>
      </c>
      <c r="R831" s="10">
        <f>IF(A831="","",IFERROR(P831*VLOOKUP(F831,'Référentiels'!$A$2:$C$6,3,FALSE),0))</f>
        <v/>
      </c>
      <c r="S831" s="10">
        <f>IF(A831="","",Q831-R831)</f>
        <v/>
      </c>
      <c r="T831" s="10">
        <f>IF(A831="","",MAX(L831-M831,M831-L831)*K831)</f>
        <v/>
      </c>
      <c r="U831" s="11">
        <f>IF(A831="","",IFERROR(S831/T831,0))</f>
        <v/>
      </c>
      <c r="V831" s="12">
        <f>IF(A831="","",IF(S831&gt;0,"Gagnant",IF(S831&lt;0,"Perdant","Égalité")))</f>
        <v/>
      </c>
      <c r="W831" s="2" t="n"/>
      <c r="X831" s="4" t="n"/>
    </row>
    <row r="832">
      <c r="A832" s="2" t="n"/>
      <c r="B832" s="3" t="n"/>
      <c r="C832" s="3" t="n"/>
      <c r="D832" s="4" t="n"/>
      <c r="E832" s="4" t="n"/>
      <c r="F832" s="4" t="n"/>
      <c r="G832" s="4" t="n"/>
      <c r="H832" s="2" t="n"/>
      <c r="I832" s="4" t="n"/>
      <c r="J832" s="2" t="n"/>
      <c r="K832" s="5" t="n"/>
      <c r="L832" s="6" t="n"/>
      <c r="M832" s="6" t="n"/>
      <c r="N832" s="6" t="n"/>
      <c r="O832" s="6" t="n"/>
      <c r="P832" s="7">
        <f>IF(A832="","",K832*L832)</f>
        <v/>
      </c>
      <c r="Q832" s="7">
        <f>IF(A832="","",IF(H832="Achat",(O832-L832)*K832,IF(H832="Vente",(L832-O832)*K832,0)))</f>
        <v/>
      </c>
      <c r="R832" s="7">
        <f>IF(A832="","",IFERROR(P832*VLOOKUP(F832,'Référentiels'!$A$2:$C$6,3,FALSE),0))</f>
        <v/>
      </c>
      <c r="S832" s="7">
        <f>IF(A832="","",Q832-R832)</f>
        <v/>
      </c>
      <c r="T832" s="7">
        <f>IF(A832="","",MAX(L832-M832,M832-L832)*K832)</f>
        <v/>
      </c>
      <c r="U832" s="8">
        <f>IF(A832="","",IFERROR(S832/T832,0))</f>
        <v/>
      </c>
      <c r="V832" s="9">
        <f>IF(A832="","",IF(S832&gt;0,"Gagnant",IF(S832&lt;0,"Perdant","Égalité")))</f>
        <v/>
      </c>
      <c r="W832" s="2" t="n"/>
      <c r="X832" s="4" t="n"/>
    </row>
    <row r="833">
      <c r="A833" s="2" t="n"/>
      <c r="B833" s="3" t="n"/>
      <c r="C833" s="3" t="n"/>
      <c r="D833" s="4" t="n"/>
      <c r="E833" s="4" t="n"/>
      <c r="F833" s="4" t="n"/>
      <c r="G833" s="4" t="n"/>
      <c r="H833" s="2" t="n"/>
      <c r="I833" s="4" t="n"/>
      <c r="J833" s="2" t="n"/>
      <c r="K833" s="5" t="n"/>
      <c r="L833" s="6" t="n"/>
      <c r="M833" s="6" t="n"/>
      <c r="N833" s="6" t="n"/>
      <c r="O833" s="6" t="n"/>
      <c r="P833" s="10">
        <f>IF(A833="","",K833*L833)</f>
        <v/>
      </c>
      <c r="Q833" s="10">
        <f>IF(A833="","",IF(H833="Achat",(O833-L833)*K833,IF(H833="Vente",(L833-O833)*K833,0)))</f>
        <v/>
      </c>
      <c r="R833" s="10">
        <f>IF(A833="","",IFERROR(P833*VLOOKUP(F833,'Référentiels'!$A$2:$C$6,3,FALSE),0))</f>
        <v/>
      </c>
      <c r="S833" s="10">
        <f>IF(A833="","",Q833-R833)</f>
        <v/>
      </c>
      <c r="T833" s="10">
        <f>IF(A833="","",MAX(L833-M833,M833-L833)*K833)</f>
        <v/>
      </c>
      <c r="U833" s="11">
        <f>IF(A833="","",IFERROR(S833/T833,0))</f>
        <v/>
      </c>
      <c r="V833" s="12">
        <f>IF(A833="","",IF(S833&gt;0,"Gagnant",IF(S833&lt;0,"Perdant","Égalité")))</f>
        <v/>
      </c>
      <c r="W833" s="2" t="n"/>
      <c r="X833" s="4" t="n"/>
    </row>
    <row r="834">
      <c r="A834" s="2" t="n"/>
      <c r="B834" s="3" t="n"/>
      <c r="C834" s="3" t="n"/>
      <c r="D834" s="4" t="n"/>
      <c r="E834" s="4" t="n"/>
      <c r="F834" s="4" t="n"/>
      <c r="G834" s="4" t="n"/>
      <c r="H834" s="2" t="n"/>
      <c r="I834" s="4" t="n"/>
      <c r="J834" s="2" t="n"/>
      <c r="K834" s="5" t="n"/>
      <c r="L834" s="6" t="n"/>
      <c r="M834" s="6" t="n"/>
      <c r="N834" s="6" t="n"/>
      <c r="O834" s="6" t="n"/>
      <c r="P834" s="7">
        <f>IF(A834="","",K834*L834)</f>
        <v/>
      </c>
      <c r="Q834" s="7">
        <f>IF(A834="","",IF(H834="Achat",(O834-L834)*K834,IF(H834="Vente",(L834-O834)*K834,0)))</f>
        <v/>
      </c>
      <c r="R834" s="7">
        <f>IF(A834="","",IFERROR(P834*VLOOKUP(F834,'Référentiels'!$A$2:$C$6,3,FALSE),0))</f>
        <v/>
      </c>
      <c r="S834" s="7">
        <f>IF(A834="","",Q834-R834)</f>
        <v/>
      </c>
      <c r="T834" s="7">
        <f>IF(A834="","",MAX(L834-M834,M834-L834)*K834)</f>
        <v/>
      </c>
      <c r="U834" s="8">
        <f>IF(A834="","",IFERROR(S834/T834,0))</f>
        <v/>
      </c>
      <c r="V834" s="9">
        <f>IF(A834="","",IF(S834&gt;0,"Gagnant",IF(S834&lt;0,"Perdant","Égalité")))</f>
        <v/>
      </c>
      <c r="W834" s="2" t="n"/>
      <c r="X834" s="4" t="n"/>
    </row>
    <row r="835">
      <c r="A835" s="2" t="n"/>
      <c r="B835" s="3" t="n"/>
      <c r="C835" s="3" t="n"/>
      <c r="D835" s="4" t="n"/>
      <c r="E835" s="4" t="n"/>
      <c r="F835" s="4" t="n"/>
      <c r="G835" s="4" t="n"/>
      <c r="H835" s="2" t="n"/>
      <c r="I835" s="4" t="n"/>
      <c r="J835" s="2" t="n"/>
      <c r="K835" s="5" t="n"/>
      <c r="L835" s="6" t="n"/>
      <c r="M835" s="6" t="n"/>
      <c r="N835" s="6" t="n"/>
      <c r="O835" s="6" t="n"/>
      <c r="P835" s="10">
        <f>IF(A835="","",K835*L835)</f>
        <v/>
      </c>
      <c r="Q835" s="10">
        <f>IF(A835="","",IF(H835="Achat",(O835-L835)*K835,IF(H835="Vente",(L835-O835)*K835,0)))</f>
        <v/>
      </c>
      <c r="R835" s="10">
        <f>IF(A835="","",IFERROR(P835*VLOOKUP(F835,'Référentiels'!$A$2:$C$6,3,FALSE),0))</f>
        <v/>
      </c>
      <c r="S835" s="10">
        <f>IF(A835="","",Q835-R835)</f>
        <v/>
      </c>
      <c r="T835" s="10">
        <f>IF(A835="","",MAX(L835-M835,M835-L835)*K835)</f>
        <v/>
      </c>
      <c r="U835" s="11">
        <f>IF(A835="","",IFERROR(S835/T835,0))</f>
        <v/>
      </c>
      <c r="V835" s="12">
        <f>IF(A835="","",IF(S835&gt;0,"Gagnant",IF(S835&lt;0,"Perdant","Égalité")))</f>
        <v/>
      </c>
      <c r="W835" s="2" t="n"/>
      <c r="X835" s="4" t="n"/>
    </row>
    <row r="836">
      <c r="A836" s="2" t="n"/>
      <c r="B836" s="3" t="n"/>
      <c r="C836" s="3" t="n"/>
      <c r="D836" s="4" t="n"/>
      <c r="E836" s="4" t="n"/>
      <c r="F836" s="4" t="n"/>
      <c r="G836" s="4" t="n"/>
      <c r="H836" s="2" t="n"/>
      <c r="I836" s="4" t="n"/>
      <c r="J836" s="2" t="n"/>
      <c r="K836" s="5" t="n"/>
      <c r="L836" s="6" t="n"/>
      <c r="M836" s="6" t="n"/>
      <c r="N836" s="6" t="n"/>
      <c r="O836" s="6" t="n"/>
      <c r="P836" s="7">
        <f>IF(A836="","",K836*L836)</f>
        <v/>
      </c>
      <c r="Q836" s="7">
        <f>IF(A836="","",IF(H836="Achat",(O836-L836)*K836,IF(H836="Vente",(L836-O836)*K836,0)))</f>
        <v/>
      </c>
      <c r="R836" s="7">
        <f>IF(A836="","",IFERROR(P836*VLOOKUP(F836,'Référentiels'!$A$2:$C$6,3,FALSE),0))</f>
        <v/>
      </c>
      <c r="S836" s="7">
        <f>IF(A836="","",Q836-R836)</f>
        <v/>
      </c>
      <c r="T836" s="7">
        <f>IF(A836="","",MAX(L836-M836,M836-L836)*K836)</f>
        <v/>
      </c>
      <c r="U836" s="8">
        <f>IF(A836="","",IFERROR(S836/T836,0))</f>
        <v/>
      </c>
      <c r="V836" s="9">
        <f>IF(A836="","",IF(S836&gt;0,"Gagnant",IF(S836&lt;0,"Perdant","Égalité")))</f>
        <v/>
      </c>
      <c r="W836" s="2" t="n"/>
      <c r="X836" s="4" t="n"/>
    </row>
    <row r="837">
      <c r="A837" s="2" t="n"/>
      <c r="B837" s="3" t="n"/>
      <c r="C837" s="3" t="n"/>
      <c r="D837" s="4" t="n"/>
      <c r="E837" s="4" t="n"/>
      <c r="F837" s="4" t="n"/>
      <c r="G837" s="4" t="n"/>
      <c r="H837" s="2" t="n"/>
      <c r="I837" s="4" t="n"/>
      <c r="J837" s="2" t="n"/>
      <c r="K837" s="5" t="n"/>
      <c r="L837" s="6" t="n"/>
      <c r="M837" s="6" t="n"/>
      <c r="N837" s="6" t="n"/>
      <c r="O837" s="6" t="n"/>
      <c r="P837" s="10">
        <f>IF(A837="","",K837*L837)</f>
        <v/>
      </c>
      <c r="Q837" s="10">
        <f>IF(A837="","",IF(H837="Achat",(O837-L837)*K837,IF(H837="Vente",(L837-O837)*K837,0)))</f>
        <v/>
      </c>
      <c r="R837" s="10">
        <f>IF(A837="","",IFERROR(P837*VLOOKUP(F837,'Référentiels'!$A$2:$C$6,3,FALSE),0))</f>
        <v/>
      </c>
      <c r="S837" s="10">
        <f>IF(A837="","",Q837-R837)</f>
        <v/>
      </c>
      <c r="T837" s="10">
        <f>IF(A837="","",MAX(L837-M837,M837-L837)*K837)</f>
        <v/>
      </c>
      <c r="U837" s="11">
        <f>IF(A837="","",IFERROR(S837/T837,0))</f>
        <v/>
      </c>
      <c r="V837" s="12">
        <f>IF(A837="","",IF(S837&gt;0,"Gagnant",IF(S837&lt;0,"Perdant","Égalité")))</f>
        <v/>
      </c>
      <c r="W837" s="2" t="n"/>
      <c r="X837" s="4" t="n"/>
    </row>
    <row r="838">
      <c r="A838" s="2" t="n"/>
      <c r="B838" s="3" t="n"/>
      <c r="C838" s="3" t="n"/>
      <c r="D838" s="4" t="n"/>
      <c r="E838" s="4" t="n"/>
      <c r="F838" s="4" t="n"/>
      <c r="G838" s="4" t="n"/>
      <c r="H838" s="2" t="n"/>
      <c r="I838" s="4" t="n"/>
      <c r="J838" s="2" t="n"/>
      <c r="K838" s="5" t="n"/>
      <c r="L838" s="6" t="n"/>
      <c r="M838" s="6" t="n"/>
      <c r="N838" s="6" t="n"/>
      <c r="O838" s="6" t="n"/>
      <c r="P838" s="7">
        <f>IF(A838="","",K838*L838)</f>
        <v/>
      </c>
      <c r="Q838" s="7">
        <f>IF(A838="","",IF(H838="Achat",(O838-L838)*K838,IF(H838="Vente",(L838-O838)*K838,0)))</f>
        <v/>
      </c>
      <c r="R838" s="7">
        <f>IF(A838="","",IFERROR(P838*VLOOKUP(F838,'Référentiels'!$A$2:$C$6,3,FALSE),0))</f>
        <v/>
      </c>
      <c r="S838" s="7">
        <f>IF(A838="","",Q838-R838)</f>
        <v/>
      </c>
      <c r="T838" s="7">
        <f>IF(A838="","",MAX(L838-M838,M838-L838)*K838)</f>
        <v/>
      </c>
      <c r="U838" s="8">
        <f>IF(A838="","",IFERROR(S838/T838,0))</f>
        <v/>
      </c>
      <c r="V838" s="9">
        <f>IF(A838="","",IF(S838&gt;0,"Gagnant",IF(S838&lt;0,"Perdant","Égalité")))</f>
        <v/>
      </c>
      <c r="W838" s="2" t="n"/>
      <c r="X838" s="4" t="n"/>
    </row>
    <row r="839">
      <c r="A839" s="2" t="n"/>
      <c r="B839" s="3" t="n"/>
      <c r="C839" s="3" t="n"/>
      <c r="D839" s="4" t="n"/>
      <c r="E839" s="4" t="n"/>
      <c r="F839" s="4" t="n"/>
      <c r="G839" s="4" t="n"/>
      <c r="H839" s="2" t="n"/>
      <c r="I839" s="4" t="n"/>
      <c r="J839" s="2" t="n"/>
      <c r="K839" s="5" t="n"/>
      <c r="L839" s="6" t="n"/>
      <c r="M839" s="6" t="n"/>
      <c r="N839" s="6" t="n"/>
      <c r="O839" s="6" t="n"/>
      <c r="P839" s="10">
        <f>IF(A839="","",K839*L839)</f>
        <v/>
      </c>
      <c r="Q839" s="10">
        <f>IF(A839="","",IF(H839="Achat",(O839-L839)*K839,IF(H839="Vente",(L839-O839)*K839,0)))</f>
        <v/>
      </c>
      <c r="R839" s="10">
        <f>IF(A839="","",IFERROR(P839*VLOOKUP(F839,'Référentiels'!$A$2:$C$6,3,FALSE),0))</f>
        <v/>
      </c>
      <c r="S839" s="10">
        <f>IF(A839="","",Q839-R839)</f>
        <v/>
      </c>
      <c r="T839" s="10">
        <f>IF(A839="","",MAX(L839-M839,M839-L839)*K839)</f>
        <v/>
      </c>
      <c r="U839" s="11">
        <f>IF(A839="","",IFERROR(S839/T839,0))</f>
        <v/>
      </c>
      <c r="V839" s="12">
        <f>IF(A839="","",IF(S839&gt;0,"Gagnant",IF(S839&lt;0,"Perdant","Égalité")))</f>
        <v/>
      </c>
      <c r="W839" s="2" t="n"/>
      <c r="X839" s="4" t="n"/>
    </row>
    <row r="840">
      <c r="A840" s="2" t="n"/>
      <c r="B840" s="3" t="n"/>
      <c r="C840" s="3" t="n"/>
      <c r="D840" s="4" t="n"/>
      <c r="E840" s="4" t="n"/>
      <c r="F840" s="4" t="n"/>
      <c r="G840" s="4" t="n"/>
      <c r="H840" s="2" t="n"/>
      <c r="I840" s="4" t="n"/>
      <c r="J840" s="2" t="n"/>
      <c r="K840" s="5" t="n"/>
      <c r="L840" s="6" t="n"/>
      <c r="M840" s="6" t="n"/>
      <c r="N840" s="6" t="n"/>
      <c r="O840" s="6" t="n"/>
      <c r="P840" s="7">
        <f>IF(A840="","",K840*L840)</f>
        <v/>
      </c>
      <c r="Q840" s="7">
        <f>IF(A840="","",IF(H840="Achat",(O840-L840)*K840,IF(H840="Vente",(L840-O840)*K840,0)))</f>
        <v/>
      </c>
      <c r="R840" s="7">
        <f>IF(A840="","",IFERROR(P840*VLOOKUP(F840,'Référentiels'!$A$2:$C$6,3,FALSE),0))</f>
        <v/>
      </c>
      <c r="S840" s="7">
        <f>IF(A840="","",Q840-R840)</f>
        <v/>
      </c>
      <c r="T840" s="7">
        <f>IF(A840="","",MAX(L840-M840,M840-L840)*K840)</f>
        <v/>
      </c>
      <c r="U840" s="8">
        <f>IF(A840="","",IFERROR(S840/T840,0))</f>
        <v/>
      </c>
      <c r="V840" s="9">
        <f>IF(A840="","",IF(S840&gt;0,"Gagnant",IF(S840&lt;0,"Perdant","Égalité")))</f>
        <v/>
      </c>
      <c r="W840" s="2" t="n"/>
      <c r="X840" s="4" t="n"/>
    </row>
    <row r="841">
      <c r="A841" s="2" t="n"/>
      <c r="B841" s="3" t="n"/>
      <c r="C841" s="3" t="n"/>
      <c r="D841" s="4" t="n"/>
      <c r="E841" s="4" t="n"/>
      <c r="F841" s="4" t="n"/>
      <c r="G841" s="4" t="n"/>
      <c r="H841" s="2" t="n"/>
      <c r="I841" s="4" t="n"/>
      <c r="J841" s="2" t="n"/>
      <c r="K841" s="5" t="n"/>
      <c r="L841" s="6" t="n"/>
      <c r="M841" s="6" t="n"/>
      <c r="N841" s="6" t="n"/>
      <c r="O841" s="6" t="n"/>
      <c r="P841" s="10">
        <f>IF(A841="","",K841*L841)</f>
        <v/>
      </c>
      <c r="Q841" s="10">
        <f>IF(A841="","",IF(H841="Achat",(O841-L841)*K841,IF(H841="Vente",(L841-O841)*K841,0)))</f>
        <v/>
      </c>
      <c r="R841" s="10">
        <f>IF(A841="","",IFERROR(P841*VLOOKUP(F841,'Référentiels'!$A$2:$C$6,3,FALSE),0))</f>
        <v/>
      </c>
      <c r="S841" s="10">
        <f>IF(A841="","",Q841-R841)</f>
        <v/>
      </c>
      <c r="T841" s="10">
        <f>IF(A841="","",MAX(L841-M841,M841-L841)*K841)</f>
        <v/>
      </c>
      <c r="U841" s="11">
        <f>IF(A841="","",IFERROR(S841/T841,0))</f>
        <v/>
      </c>
      <c r="V841" s="12">
        <f>IF(A841="","",IF(S841&gt;0,"Gagnant",IF(S841&lt;0,"Perdant","Égalité")))</f>
        <v/>
      </c>
      <c r="W841" s="2" t="n"/>
      <c r="X841" s="4" t="n"/>
    </row>
    <row r="842">
      <c r="A842" s="2" t="n"/>
      <c r="B842" s="3" t="n"/>
      <c r="C842" s="3" t="n"/>
      <c r="D842" s="4" t="n"/>
      <c r="E842" s="4" t="n"/>
      <c r="F842" s="4" t="n"/>
      <c r="G842" s="4" t="n"/>
      <c r="H842" s="2" t="n"/>
      <c r="I842" s="4" t="n"/>
      <c r="J842" s="2" t="n"/>
      <c r="K842" s="5" t="n"/>
      <c r="L842" s="6" t="n"/>
      <c r="M842" s="6" t="n"/>
      <c r="N842" s="6" t="n"/>
      <c r="O842" s="6" t="n"/>
      <c r="P842" s="7">
        <f>IF(A842="","",K842*L842)</f>
        <v/>
      </c>
      <c r="Q842" s="7">
        <f>IF(A842="","",IF(H842="Achat",(O842-L842)*K842,IF(H842="Vente",(L842-O842)*K842,0)))</f>
        <v/>
      </c>
      <c r="R842" s="7">
        <f>IF(A842="","",IFERROR(P842*VLOOKUP(F842,'Référentiels'!$A$2:$C$6,3,FALSE),0))</f>
        <v/>
      </c>
      <c r="S842" s="7">
        <f>IF(A842="","",Q842-R842)</f>
        <v/>
      </c>
      <c r="T842" s="7">
        <f>IF(A842="","",MAX(L842-M842,M842-L842)*K842)</f>
        <v/>
      </c>
      <c r="U842" s="8">
        <f>IF(A842="","",IFERROR(S842/T842,0))</f>
        <v/>
      </c>
      <c r="V842" s="9">
        <f>IF(A842="","",IF(S842&gt;0,"Gagnant",IF(S842&lt;0,"Perdant","Égalité")))</f>
        <v/>
      </c>
      <c r="W842" s="2" t="n"/>
      <c r="X842" s="4" t="n"/>
    </row>
    <row r="843">
      <c r="A843" s="2" t="n"/>
      <c r="B843" s="3" t="n"/>
      <c r="C843" s="3" t="n"/>
      <c r="D843" s="4" t="n"/>
      <c r="E843" s="4" t="n"/>
      <c r="F843" s="4" t="n"/>
      <c r="G843" s="4" t="n"/>
      <c r="H843" s="2" t="n"/>
      <c r="I843" s="4" t="n"/>
      <c r="J843" s="2" t="n"/>
      <c r="K843" s="5" t="n"/>
      <c r="L843" s="6" t="n"/>
      <c r="M843" s="6" t="n"/>
      <c r="N843" s="6" t="n"/>
      <c r="O843" s="6" t="n"/>
      <c r="P843" s="10">
        <f>IF(A843="","",K843*L843)</f>
        <v/>
      </c>
      <c r="Q843" s="10">
        <f>IF(A843="","",IF(H843="Achat",(O843-L843)*K843,IF(H843="Vente",(L843-O843)*K843,0)))</f>
        <v/>
      </c>
      <c r="R843" s="10">
        <f>IF(A843="","",IFERROR(P843*VLOOKUP(F843,'Référentiels'!$A$2:$C$6,3,FALSE),0))</f>
        <v/>
      </c>
      <c r="S843" s="10">
        <f>IF(A843="","",Q843-R843)</f>
        <v/>
      </c>
      <c r="T843" s="10">
        <f>IF(A843="","",MAX(L843-M843,M843-L843)*K843)</f>
        <v/>
      </c>
      <c r="U843" s="11">
        <f>IF(A843="","",IFERROR(S843/T843,0))</f>
        <v/>
      </c>
      <c r="V843" s="12">
        <f>IF(A843="","",IF(S843&gt;0,"Gagnant",IF(S843&lt;0,"Perdant","Égalité")))</f>
        <v/>
      </c>
      <c r="W843" s="2" t="n"/>
      <c r="X843" s="4" t="n"/>
    </row>
    <row r="844">
      <c r="A844" s="2" t="n"/>
      <c r="B844" s="3" t="n"/>
      <c r="C844" s="3" t="n"/>
      <c r="D844" s="4" t="n"/>
      <c r="E844" s="4" t="n"/>
      <c r="F844" s="4" t="n"/>
      <c r="G844" s="4" t="n"/>
      <c r="H844" s="2" t="n"/>
      <c r="I844" s="4" t="n"/>
      <c r="J844" s="2" t="n"/>
      <c r="K844" s="5" t="n"/>
      <c r="L844" s="6" t="n"/>
      <c r="M844" s="6" t="n"/>
      <c r="N844" s="6" t="n"/>
      <c r="O844" s="6" t="n"/>
      <c r="P844" s="7">
        <f>IF(A844="","",K844*L844)</f>
        <v/>
      </c>
      <c r="Q844" s="7">
        <f>IF(A844="","",IF(H844="Achat",(O844-L844)*K844,IF(H844="Vente",(L844-O844)*K844,0)))</f>
        <v/>
      </c>
      <c r="R844" s="7">
        <f>IF(A844="","",IFERROR(P844*VLOOKUP(F844,'Référentiels'!$A$2:$C$6,3,FALSE),0))</f>
        <v/>
      </c>
      <c r="S844" s="7">
        <f>IF(A844="","",Q844-R844)</f>
        <v/>
      </c>
      <c r="T844" s="7">
        <f>IF(A844="","",MAX(L844-M844,M844-L844)*K844)</f>
        <v/>
      </c>
      <c r="U844" s="8">
        <f>IF(A844="","",IFERROR(S844/T844,0))</f>
        <v/>
      </c>
      <c r="V844" s="9">
        <f>IF(A844="","",IF(S844&gt;0,"Gagnant",IF(S844&lt;0,"Perdant","Égalité")))</f>
        <v/>
      </c>
      <c r="W844" s="2" t="n"/>
      <c r="X844" s="4" t="n"/>
    </row>
    <row r="845">
      <c r="A845" s="2" t="n"/>
      <c r="B845" s="3" t="n"/>
      <c r="C845" s="3" t="n"/>
      <c r="D845" s="4" t="n"/>
      <c r="E845" s="4" t="n"/>
      <c r="F845" s="4" t="n"/>
      <c r="G845" s="4" t="n"/>
      <c r="H845" s="2" t="n"/>
      <c r="I845" s="4" t="n"/>
      <c r="J845" s="2" t="n"/>
      <c r="K845" s="5" t="n"/>
      <c r="L845" s="6" t="n"/>
      <c r="M845" s="6" t="n"/>
      <c r="N845" s="6" t="n"/>
      <c r="O845" s="6" t="n"/>
      <c r="P845" s="10">
        <f>IF(A845="","",K845*L845)</f>
        <v/>
      </c>
      <c r="Q845" s="10">
        <f>IF(A845="","",IF(H845="Achat",(O845-L845)*K845,IF(H845="Vente",(L845-O845)*K845,0)))</f>
        <v/>
      </c>
      <c r="R845" s="10">
        <f>IF(A845="","",IFERROR(P845*VLOOKUP(F845,'Référentiels'!$A$2:$C$6,3,FALSE),0))</f>
        <v/>
      </c>
      <c r="S845" s="10">
        <f>IF(A845="","",Q845-R845)</f>
        <v/>
      </c>
      <c r="T845" s="10">
        <f>IF(A845="","",MAX(L845-M845,M845-L845)*K845)</f>
        <v/>
      </c>
      <c r="U845" s="11">
        <f>IF(A845="","",IFERROR(S845/T845,0))</f>
        <v/>
      </c>
      <c r="V845" s="12">
        <f>IF(A845="","",IF(S845&gt;0,"Gagnant",IF(S845&lt;0,"Perdant","Égalité")))</f>
        <v/>
      </c>
      <c r="W845" s="2" t="n"/>
      <c r="X845" s="4" t="n"/>
    </row>
    <row r="846">
      <c r="A846" s="2" t="n"/>
      <c r="B846" s="3" t="n"/>
      <c r="C846" s="3" t="n"/>
      <c r="D846" s="4" t="n"/>
      <c r="E846" s="4" t="n"/>
      <c r="F846" s="4" t="n"/>
      <c r="G846" s="4" t="n"/>
      <c r="H846" s="2" t="n"/>
      <c r="I846" s="4" t="n"/>
      <c r="J846" s="2" t="n"/>
      <c r="K846" s="5" t="n"/>
      <c r="L846" s="6" t="n"/>
      <c r="M846" s="6" t="n"/>
      <c r="N846" s="6" t="n"/>
      <c r="O846" s="6" t="n"/>
      <c r="P846" s="7">
        <f>IF(A846="","",K846*L846)</f>
        <v/>
      </c>
      <c r="Q846" s="7">
        <f>IF(A846="","",IF(H846="Achat",(O846-L846)*K846,IF(H846="Vente",(L846-O846)*K846,0)))</f>
        <v/>
      </c>
      <c r="R846" s="7">
        <f>IF(A846="","",IFERROR(P846*VLOOKUP(F846,'Référentiels'!$A$2:$C$6,3,FALSE),0))</f>
        <v/>
      </c>
      <c r="S846" s="7">
        <f>IF(A846="","",Q846-R846)</f>
        <v/>
      </c>
      <c r="T846" s="7">
        <f>IF(A846="","",MAX(L846-M846,M846-L846)*K846)</f>
        <v/>
      </c>
      <c r="U846" s="8">
        <f>IF(A846="","",IFERROR(S846/T846,0))</f>
        <v/>
      </c>
      <c r="V846" s="9">
        <f>IF(A846="","",IF(S846&gt;0,"Gagnant",IF(S846&lt;0,"Perdant","Égalité")))</f>
        <v/>
      </c>
      <c r="W846" s="2" t="n"/>
      <c r="X846" s="4" t="n"/>
    </row>
    <row r="847">
      <c r="A847" s="2" t="n"/>
      <c r="B847" s="3" t="n"/>
      <c r="C847" s="3" t="n"/>
      <c r="D847" s="4" t="n"/>
      <c r="E847" s="4" t="n"/>
      <c r="F847" s="4" t="n"/>
      <c r="G847" s="4" t="n"/>
      <c r="H847" s="2" t="n"/>
      <c r="I847" s="4" t="n"/>
      <c r="J847" s="2" t="n"/>
      <c r="K847" s="5" t="n"/>
      <c r="L847" s="6" t="n"/>
      <c r="M847" s="6" t="n"/>
      <c r="N847" s="6" t="n"/>
      <c r="O847" s="6" t="n"/>
      <c r="P847" s="10">
        <f>IF(A847="","",K847*L847)</f>
        <v/>
      </c>
      <c r="Q847" s="10">
        <f>IF(A847="","",IF(H847="Achat",(O847-L847)*K847,IF(H847="Vente",(L847-O847)*K847,0)))</f>
        <v/>
      </c>
      <c r="R847" s="10">
        <f>IF(A847="","",IFERROR(P847*VLOOKUP(F847,'Référentiels'!$A$2:$C$6,3,FALSE),0))</f>
        <v/>
      </c>
      <c r="S847" s="10">
        <f>IF(A847="","",Q847-R847)</f>
        <v/>
      </c>
      <c r="T847" s="10">
        <f>IF(A847="","",MAX(L847-M847,M847-L847)*K847)</f>
        <v/>
      </c>
      <c r="U847" s="11">
        <f>IF(A847="","",IFERROR(S847/T847,0))</f>
        <v/>
      </c>
      <c r="V847" s="12">
        <f>IF(A847="","",IF(S847&gt;0,"Gagnant",IF(S847&lt;0,"Perdant","Égalité")))</f>
        <v/>
      </c>
      <c r="W847" s="2" t="n"/>
      <c r="X847" s="4" t="n"/>
    </row>
    <row r="848">
      <c r="A848" s="2" t="n"/>
      <c r="B848" s="3" t="n"/>
      <c r="C848" s="3" t="n"/>
      <c r="D848" s="4" t="n"/>
      <c r="E848" s="4" t="n"/>
      <c r="F848" s="4" t="n"/>
      <c r="G848" s="4" t="n"/>
      <c r="H848" s="2" t="n"/>
      <c r="I848" s="4" t="n"/>
      <c r="J848" s="2" t="n"/>
      <c r="K848" s="5" t="n"/>
      <c r="L848" s="6" t="n"/>
      <c r="M848" s="6" t="n"/>
      <c r="N848" s="6" t="n"/>
      <c r="O848" s="6" t="n"/>
      <c r="P848" s="7">
        <f>IF(A848="","",K848*L848)</f>
        <v/>
      </c>
      <c r="Q848" s="7">
        <f>IF(A848="","",IF(H848="Achat",(O848-L848)*K848,IF(H848="Vente",(L848-O848)*K848,0)))</f>
        <v/>
      </c>
      <c r="R848" s="7">
        <f>IF(A848="","",IFERROR(P848*VLOOKUP(F848,'Référentiels'!$A$2:$C$6,3,FALSE),0))</f>
        <v/>
      </c>
      <c r="S848" s="7">
        <f>IF(A848="","",Q848-R848)</f>
        <v/>
      </c>
      <c r="T848" s="7">
        <f>IF(A848="","",MAX(L848-M848,M848-L848)*K848)</f>
        <v/>
      </c>
      <c r="U848" s="8">
        <f>IF(A848="","",IFERROR(S848/T848,0))</f>
        <v/>
      </c>
      <c r="V848" s="9">
        <f>IF(A848="","",IF(S848&gt;0,"Gagnant",IF(S848&lt;0,"Perdant","Égalité")))</f>
        <v/>
      </c>
      <c r="W848" s="2" t="n"/>
      <c r="X848" s="4" t="n"/>
    </row>
    <row r="849">
      <c r="A849" s="2" t="n"/>
      <c r="B849" s="3" t="n"/>
      <c r="C849" s="3" t="n"/>
      <c r="D849" s="4" t="n"/>
      <c r="E849" s="4" t="n"/>
      <c r="F849" s="4" t="n"/>
      <c r="G849" s="4" t="n"/>
      <c r="H849" s="2" t="n"/>
      <c r="I849" s="4" t="n"/>
      <c r="J849" s="2" t="n"/>
      <c r="K849" s="5" t="n"/>
      <c r="L849" s="6" t="n"/>
      <c r="M849" s="6" t="n"/>
      <c r="N849" s="6" t="n"/>
      <c r="O849" s="6" t="n"/>
      <c r="P849" s="10">
        <f>IF(A849="","",K849*L849)</f>
        <v/>
      </c>
      <c r="Q849" s="10">
        <f>IF(A849="","",IF(H849="Achat",(O849-L849)*K849,IF(H849="Vente",(L849-O849)*K849,0)))</f>
        <v/>
      </c>
      <c r="R849" s="10">
        <f>IF(A849="","",IFERROR(P849*VLOOKUP(F849,'Référentiels'!$A$2:$C$6,3,FALSE),0))</f>
        <v/>
      </c>
      <c r="S849" s="10">
        <f>IF(A849="","",Q849-R849)</f>
        <v/>
      </c>
      <c r="T849" s="10">
        <f>IF(A849="","",MAX(L849-M849,M849-L849)*K849)</f>
        <v/>
      </c>
      <c r="U849" s="11">
        <f>IF(A849="","",IFERROR(S849/T849,0))</f>
        <v/>
      </c>
      <c r="V849" s="12">
        <f>IF(A849="","",IF(S849&gt;0,"Gagnant",IF(S849&lt;0,"Perdant","Égalité")))</f>
        <v/>
      </c>
      <c r="W849" s="2" t="n"/>
      <c r="X849" s="4" t="n"/>
    </row>
    <row r="850">
      <c r="A850" s="2" t="n"/>
      <c r="B850" s="3" t="n"/>
      <c r="C850" s="3" t="n"/>
      <c r="D850" s="4" t="n"/>
      <c r="E850" s="4" t="n"/>
      <c r="F850" s="4" t="n"/>
      <c r="G850" s="4" t="n"/>
      <c r="H850" s="2" t="n"/>
      <c r="I850" s="4" t="n"/>
      <c r="J850" s="2" t="n"/>
      <c r="K850" s="5" t="n"/>
      <c r="L850" s="6" t="n"/>
      <c r="M850" s="6" t="n"/>
      <c r="N850" s="6" t="n"/>
      <c r="O850" s="6" t="n"/>
      <c r="P850" s="7">
        <f>IF(A850="","",K850*L850)</f>
        <v/>
      </c>
      <c r="Q850" s="7">
        <f>IF(A850="","",IF(H850="Achat",(O850-L850)*K850,IF(H850="Vente",(L850-O850)*K850,0)))</f>
        <v/>
      </c>
      <c r="R850" s="7">
        <f>IF(A850="","",IFERROR(P850*VLOOKUP(F850,'Référentiels'!$A$2:$C$6,3,FALSE),0))</f>
        <v/>
      </c>
      <c r="S850" s="7">
        <f>IF(A850="","",Q850-R850)</f>
        <v/>
      </c>
      <c r="T850" s="7">
        <f>IF(A850="","",MAX(L850-M850,M850-L850)*K850)</f>
        <v/>
      </c>
      <c r="U850" s="8">
        <f>IF(A850="","",IFERROR(S850/T850,0))</f>
        <v/>
      </c>
      <c r="V850" s="9">
        <f>IF(A850="","",IF(S850&gt;0,"Gagnant",IF(S850&lt;0,"Perdant","Égalité")))</f>
        <v/>
      </c>
      <c r="W850" s="2" t="n"/>
      <c r="X850" s="4" t="n"/>
    </row>
    <row r="851">
      <c r="A851" s="2" t="n"/>
      <c r="B851" s="3" t="n"/>
      <c r="C851" s="3" t="n"/>
      <c r="D851" s="4" t="n"/>
      <c r="E851" s="4" t="n"/>
      <c r="F851" s="4" t="n"/>
      <c r="G851" s="4" t="n"/>
      <c r="H851" s="2" t="n"/>
      <c r="I851" s="4" t="n"/>
      <c r="J851" s="2" t="n"/>
      <c r="K851" s="5" t="n"/>
      <c r="L851" s="6" t="n"/>
      <c r="M851" s="6" t="n"/>
      <c r="N851" s="6" t="n"/>
      <c r="O851" s="6" t="n"/>
      <c r="P851" s="10">
        <f>IF(A851="","",K851*L851)</f>
        <v/>
      </c>
      <c r="Q851" s="10">
        <f>IF(A851="","",IF(H851="Achat",(O851-L851)*K851,IF(H851="Vente",(L851-O851)*K851,0)))</f>
        <v/>
      </c>
      <c r="R851" s="10">
        <f>IF(A851="","",IFERROR(P851*VLOOKUP(F851,'Référentiels'!$A$2:$C$6,3,FALSE),0))</f>
        <v/>
      </c>
      <c r="S851" s="10">
        <f>IF(A851="","",Q851-R851)</f>
        <v/>
      </c>
      <c r="T851" s="10">
        <f>IF(A851="","",MAX(L851-M851,M851-L851)*K851)</f>
        <v/>
      </c>
      <c r="U851" s="11">
        <f>IF(A851="","",IFERROR(S851/T851,0))</f>
        <v/>
      </c>
      <c r="V851" s="12">
        <f>IF(A851="","",IF(S851&gt;0,"Gagnant",IF(S851&lt;0,"Perdant","Égalité")))</f>
        <v/>
      </c>
      <c r="W851" s="2" t="n"/>
      <c r="X851" s="4" t="n"/>
    </row>
    <row r="852">
      <c r="A852" s="2" t="n"/>
      <c r="B852" s="3" t="n"/>
      <c r="C852" s="3" t="n"/>
      <c r="D852" s="4" t="n"/>
      <c r="E852" s="4" t="n"/>
      <c r="F852" s="4" t="n"/>
      <c r="G852" s="4" t="n"/>
      <c r="H852" s="2" t="n"/>
      <c r="I852" s="4" t="n"/>
      <c r="J852" s="2" t="n"/>
      <c r="K852" s="5" t="n"/>
      <c r="L852" s="6" t="n"/>
      <c r="M852" s="6" t="n"/>
      <c r="N852" s="6" t="n"/>
      <c r="O852" s="6" t="n"/>
      <c r="P852" s="7">
        <f>IF(A852="","",K852*L852)</f>
        <v/>
      </c>
      <c r="Q852" s="7">
        <f>IF(A852="","",IF(H852="Achat",(O852-L852)*K852,IF(H852="Vente",(L852-O852)*K852,0)))</f>
        <v/>
      </c>
      <c r="R852" s="7">
        <f>IF(A852="","",IFERROR(P852*VLOOKUP(F852,'Référentiels'!$A$2:$C$6,3,FALSE),0))</f>
        <v/>
      </c>
      <c r="S852" s="7">
        <f>IF(A852="","",Q852-R852)</f>
        <v/>
      </c>
      <c r="T852" s="7">
        <f>IF(A852="","",MAX(L852-M852,M852-L852)*K852)</f>
        <v/>
      </c>
      <c r="U852" s="8">
        <f>IF(A852="","",IFERROR(S852/T852,0))</f>
        <v/>
      </c>
      <c r="V852" s="9">
        <f>IF(A852="","",IF(S852&gt;0,"Gagnant",IF(S852&lt;0,"Perdant","Égalité")))</f>
        <v/>
      </c>
      <c r="W852" s="2" t="n"/>
      <c r="X852" s="4" t="n"/>
    </row>
    <row r="853">
      <c r="A853" s="2" t="n"/>
      <c r="B853" s="3" t="n"/>
      <c r="C853" s="3" t="n"/>
      <c r="D853" s="4" t="n"/>
      <c r="E853" s="4" t="n"/>
      <c r="F853" s="4" t="n"/>
      <c r="G853" s="4" t="n"/>
      <c r="H853" s="2" t="n"/>
      <c r="I853" s="4" t="n"/>
      <c r="J853" s="2" t="n"/>
      <c r="K853" s="5" t="n"/>
      <c r="L853" s="6" t="n"/>
      <c r="M853" s="6" t="n"/>
      <c r="N853" s="6" t="n"/>
      <c r="O853" s="6" t="n"/>
      <c r="P853" s="10">
        <f>IF(A853="","",K853*L853)</f>
        <v/>
      </c>
      <c r="Q853" s="10">
        <f>IF(A853="","",IF(H853="Achat",(O853-L853)*K853,IF(H853="Vente",(L853-O853)*K853,0)))</f>
        <v/>
      </c>
      <c r="R853" s="10">
        <f>IF(A853="","",IFERROR(P853*VLOOKUP(F853,'Référentiels'!$A$2:$C$6,3,FALSE),0))</f>
        <v/>
      </c>
      <c r="S853" s="10">
        <f>IF(A853="","",Q853-R853)</f>
        <v/>
      </c>
      <c r="T853" s="10">
        <f>IF(A853="","",MAX(L853-M853,M853-L853)*K853)</f>
        <v/>
      </c>
      <c r="U853" s="11">
        <f>IF(A853="","",IFERROR(S853/T853,0))</f>
        <v/>
      </c>
      <c r="V853" s="12">
        <f>IF(A853="","",IF(S853&gt;0,"Gagnant",IF(S853&lt;0,"Perdant","Égalité")))</f>
        <v/>
      </c>
      <c r="W853" s="2" t="n"/>
      <c r="X853" s="4" t="n"/>
    </row>
    <row r="854">
      <c r="A854" s="2" t="n"/>
      <c r="B854" s="3" t="n"/>
      <c r="C854" s="3" t="n"/>
      <c r="D854" s="4" t="n"/>
      <c r="E854" s="4" t="n"/>
      <c r="F854" s="4" t="n"/>
      <c r="G854" s="4" t="n"/>
      <c r="H854" s="2" t="n"/>
      <c r="I854" s="4" t="n"/>
      <c r="J854" s="2" t="n"/>
      <c r="K854" s="5" t="n"/>
      <c r="L854" s="6" t="n"/>
      <c r="M854" s="6" t="n"/>
      <c r="N854" s="6" t="n"/>
      <c r="O854" s="6" t="n"/>
      <c r="P854" s="7">
        <f>IF(A854="","",K854*L854)</f>
        <v/>
      </c>
      <c r="Q854" s="7">
        <f>IF(A854="","",IF(H854="Achat",(O854-L854)*K854,IF(H854="Vente",(L854-O854)*K854,0)))</f>
        <v/>
      </c>
      <c r="R854" s="7">
        <f>IF(A854="","",IFERROR(P854*VLOOKUP(F854,'Référentiels'!$A$2:$C$6,3,FALSE),0))</f>
        <v/>
      </c>
      <c r="S854" s="7">
        <f>IF(A854="","",Q854-R854)</f>
        <v/>
      </c>
      <c r="T854" s="7">
        <f>IF(A854="","",MAX(L854-M854,M854-L854)*K854)</f>
        <v/>
      </c>
      <c r="U854" s="8">
        <f>IF(A854="","",IFERROR(S854/T854,0))</f>
        <v/>
      </c>
      <c r="V854" s="9">
        <f>IF(A854="","",IF(S854&gt;0,"Gagnant",IF(S854&lt;0,"Perdant","Égalité")))</f>
        <v/>
      </c>
      <c r="W854" s="2" t="n"/>
      <c r="X854" s="4" t="n"/>
    </row>
    <row r="855">
      <c r="A855" s="2" t="n"/>
      <c r="B855" s="3" t="n"/>
      <c r="C855" s="3" t="n"/>
      <c r="D855" s="4" t="n"/>
      <c r="E855" s="4" t="n"/>
      <c r="F855" s="4" t="n"/>
      <c r="G855" s="4" t="n"/>
      <c r="H855" s="2" t="n"/>
      <c r="I855" s="4" t="n"/>
      <c r="J855" s="2" t="n"/>
      <c r="K855" s="5" t="n"/>
      <c r="L855" s="6" t="n"/>
      <c r="M855" s="6" t="n"/>
      <c r="N855" s="6" t="n"/>
      <c r="O855" s="6" t="n"/>
      <c r="P855" s="10">
        <f>IF(A855="","",K855*L855)</f>
        <v/>
      </c>
      <c r="Q855" s="10">
        <f>IF(A855="","",IF(H855="Achat",(O855-L855)*K855,IF(H855="Vente",(L855-O855)*K855,0)))</f>
        <v/>
      </c>
      <c r="R855" s="10">
        <f>IF(A855="","",IFERROR(P855*VLOOKUP(F855,'Référentiels'!$A$2:$C$6,3,FALSE),0))</f>
        <v/>
      </c>
      <c r="S855" s="10">
        <f>IF(A855="","",Q855-R855)</f>
        <v/>
      </c>
      <c r="T855" s="10">
        <f>IF(A855="","",MAX(L855-M855,M855-L855)*K855)</f>
        <v/>
      </c>
      <c r="U855" s="11">
        <f>IF(A855="","",IFERROR(S855/T855,0))</f>
        <v/>
      </c>
      <c r="V855" s="12">
        <f>IF(A855="","",IF(S855&gt;0,"Gagnant",IF(S855&lt;0,"Perdant","Égalité")))</f>
        <v/>
      </c>
      <c r="W855" s="2" t="n"/>
      <c r="X855" s="4" t="n"/>
    </row>
    <row r="856">
      <c r="A856" s="2" t="n"/>
      <c r="B856" s="3" t="n"/>
      <c r="C856" s="3" t="n"/>
      <c r="D856" s="4" t="n"/>
      <c r="E856" s="4" t="n"/>
      <c r="F856" s="4" t="n"/>
      <c r="G856" s="4" t="n"/>
      <c r="H856" s="2" t="n"/>
      <c r="I856" s="4" t="n"/>
      <c r="J856" s="2" t="n"/>
      <c r="K856" s="5" t="n"/>
      <c r="L856" s="6" t="n"/>
      <c r="M856" s="6" t="n"/>
      <c r="N856" s="6" t="n"/>
      <c r="O856" s="6" t="n"/>
      <c r="P856" s="7">
        <f>IF(A856="","",K856*L856)</f>
        <v/>
      </c>
      <c r="Q856" s="7">
        <f>IF(A856="","",IF(H856="Achat",(O856-L856)*K856,IF(H856="Vente",(L856-O856)*K856,0)))</f>
        <v/>
      </c>
      <c r="R856" s="7">
        <f>IF(A856="","",IFERROR(P856*VLOOKUP(F856,'Référentiels'!$A$2:$C$6,3,FALSE),0))</f>
        <v/>
      </c>
      <c r="S856" s="7">
        <f>IF(A856="","",Q856-R856)</f>
        <v/>
      </c>
      <c r="T856" s="7">
        <f>IF(A856="","",MAX(L856-M856,M856-L856)*K856)</f>
        <v/>
      </c>
      <c r="U856" s="8">
        <f>IF(A856="","",IFERROR(S856/T856,0))</f>
        <v/>
      </c>
      <c r="V856" s="9">
        <f>IF(A856="","",IF(S856&gt;0,"Gagnant",IF(S856&lt;0,"Perdant","Égalité")))</f>
        <v/>
      </c>
      <c r="W856" s="2" t="n"/>
      <c r="X856" s="4" t="n"/>
    </row>
    <row r="857">
      <c r="A857" s="2" t="n"/>
      <c r="B857" s="3" t="n"/>
      <c r="C857" s="3" t="n"/>
      <c r="D857" s="4" t="n"/>
      <c r="E857" s="4" t="n"/>
      <c r="F857" s="4" t="n"/>
      <c r="G857" s="4" t="n"/>
      <c r="H857" s="2" t="n"/>
      <c r="I857" s="4" t="n"/>
      <c r="J857" s="2" t="n"/>
      <c r="K857" s="5" t="n"/>
      <c r="L857" s="6" t="n"/>
      <c r="M857" s="6" t="n"/>
      <c r="N857" s="6" t="n"/>
      <c r="O857" s="6" t="n"/>
      <c r="P857" s="10">
        <f>IF(A857="","",K857*L857)</f>
        <v/>
      </c>
      <c r="Q857" s="10">
        <f>IF(A857="","",IF(H857="Achat",(O857-L857)*K857,IF(H857="Vente",(L857-O857)*K857,0)))</f>
        <v/>
      </c>
      <c r="R857" s="10">
        <f>IF(A857="","",IFERROR(P857*VLOOKUP(F857,'Référentiels'!$A$2:$C$6,3,FALSE),0))</f>
        <v/>
      </c>
      <c r="S857" s="10">
        <f>IF(A857="","",Q857-R857)</f>
        <v/>
      </c>
      <c r="T857" s="10">
        <f>IF(A857="","",MAX(L857-M857,M857-L857)*K857)</f>
        <v/>
      </c>
      <c r="U857" s="11">
        <f>IF(A857="","",IFERROR(S857/T857,0))</f>
        <v/>
      </c>
      <c r="V857" s="12">
        <f>IF(A857="","",IF(S857&gt;0,"Gagnant",IF(S857&lt;0,"Perdant","Égalité")))</f>
        <v/>
      </c>
      <c r="W857" s="2" t="n"/>
      <c r="X857" s="4" t="n"/>
    </row>
    <row r="858">
      <c r="A858" s="2" t="n"/>
      <c r="B858" s="3" t="n"/>
      <c r="C858" s="3" t="n"/>
      <c r="D858" s="4" t="n"/>
      <c r="E858" s="4" t="n"/>
      <c r="F858" s="4" t="n"/>
      <c r="G858" s="4" t="n"/>
      <c r="H858" s="2" t="n"/>
      <c r="I858" s="4" t="n"/>
      <c r="J858" s="2" t="n"/>
      <c r="K858" s="5" t="n"/>
      <c r="L858" s="6" t="n"/>
      <c r="M858" s="6" t="n"/>
      <c r="N858" s="6" t="n"/>
      <c r="O858" s="6" t="n"/>
      <c r="P858" s="7">
        <f>IF(A858="","",K858*L858)</f>
        <v/>
      </c>
      <c r="Q858" s="7">
        <f>IF(A858="","",IF(H858="Achat",(O858-L858)*K858,IF(H858="Vente",(L858-O858)*K858,0)))</f>
        <v/>
      </c>
      <c r="R858" s="7">
        <f>IF(A858="","",IFERROR(P858*VLOOKUP(F858,'Référentiels'!$A$2:$C$6,3,FALSE),0))</f>
        <v/>
      </c>
      <c r="S858" s="7">
        <f>IF(A858="","",Q858-R858)</f>
        <v/>
      </c>
      <c r="T858" s="7">
        <f>IF(A858="","",MAX(L858-M858,M858-L858)*K858)</f>
        <v/>
      </c>
      <c r="U858" s="8">
        <f>IF(A858="","",IFERROR(S858/T858,0))</f>
        <v/>
      </c>
      <c r="V858" s="9">
        <f>IF(A858="","",IF(S858&gt;0,"Gagnant",IF(S858&lt;0,"Perdant","Égalité")))</f>
        <v/>
      </c>
      <c r="W858" s="2" t="n"/>
      <c r="X858" s="4" t="n"/>
    </row>
    <row r="859">
      <c r="A859" s="2" t="n"/>
      <c r="B859" s="3" t="n"/>
      <c r="C859" s="3" t="n"/>
      <c r="D859" s="4" t="n"/>
      <c r="E859" s="4" t="n"/>
      <c r="F859" s="4" t="n"/>
      <c r="G859" s="4" t="n"/>
      <c r="H859" s="2" t="n"/>
      <c r="I859" s="4" t="n"/>
      <c r="J859" s="2" t="n"/>
      <c r="K859" s="5" t="n"/>
      <c r="L859" s="6" t="n"/>
      <c r="M859" s="6" t="n"/>
      <c r="N859" s="6" t="n"/>
      <c r="O859" s="6" t="n"/>
      <c r="P859" s="10">
        <f>IF(A859="","",K859*L859)</f>
        <v/>
      </c>
      <c r="Q859" s="10">
        <f>IF(A859="","",IF(H859="Achat",(O859-L859)*K859,IF(H859="Vente",(L859-O859)*K859,0)))</f>
        <v/>
      </c>
      <c r="R859" s="10">
        <f>IF(A859="","",IFERROR(P859*VLOOKUP(F859,'Référentiels'!$A$2:$C$6,3,FALSE),0))</f>
        <v/>
      </c>
      <c r="S859" s="10">
        <f>IF(A859="","",Q859-R859)</f>
        <v/>
      </c>
      <c r="T859" s="10">
        <f>IF(A859="","",MAX(L859-M859,M859-L859)*K859)</f>
        <v/>
      </c>
      <c r="U859" s="11">
        <f>IF(A859="","",IFERROR(S859/T859,0))</f>
        <v/>
      </c>
      <c r="V859" s="12">
        <f>IF(A859="","",IF(S859&gt;0,"Gagnant",IF(S859&lt;0,"Perdant","Égalité")))</f>
        <v/>
      </c>
      <c r="W859" s="2" t="n"/>
      <c r="X859" s="4" t="n"/>
    </row>
    <row r="860">
      <c r="A860" s="2" t="n"/>
      <c r="B860" s="3" t="n"/>
      <c r="C860" s="3" t="n"/>
      <c r="D860" s="4" t="n"/>
      <c r="E860" s="4" t="n"/>
      <c r="F860" s="4" t="n"/>
      <c r="G860" s="4" t="n"/>
      <c r="H860" s="2" t="n"/>
      <c r="I860" s="4" t="n"/>
      <c r="J860" s="2" t="n"/>
      <c r="K860" s="5" t="n"/>
      <c r="L860" s="6" t="n"/>
      <c r="M860" s="6" t="n"/>
      <c r="N860" s="6" t="n"/>
      <c r="O860" s="6" t="n"/>
      <c r="P860" s="7">
        <f>IF(A860="","",K860*L860)</f>
        <v/>
      </c>
      <c r="Q860" s="7">
        <f>IF(A860="","",IF(H860="Achat",(O860-L860)*K860,IF(H860="Vente",(L860-O860)*K860,0)))</f>
        <v/>
      </c>
      <c r="R860" s="7">
        <f>IF(A860="","",IFERROR(P860*VLOOKUP(F860,'Référentiels'!$A$2:$C$6,3,FALSE),0))</f>
        <v/>
      </c>
      <c r="S860" s="7">
        <f>IF(A860="","",Q860-R860)</f>
        <v/>
      </c>
      <c r="T860" s="7">
        <f>IF(A860="","",MAX(L860-M860,M860-L860)*K860)</f>
        <v/>
      </c>
      <c r="U860" s="8">
        <f>IF(A860="","",IFERROR(S860/T860,0))</f>
        <v/>
      </c>
      <c r="V860" s="9">
        <f>IF(A860="","",IF(S860&gt;0,"Gagnant",IF(S860&lt;0,"Perdant","Égalité")))</f>
        <v/>
      </c>
      <c r="W860" s="2" t="n"/>
      <c r="X860" s="4" t="n"/>
    </row>
    <row r="861">
      <c r="A861" s="2" t="n"/>
      <c r="B861" s="3" t="n"/>
      <c r="C861" s="3" t="n"/>
      <c r="D861" s="4" t="n"/>
      <c r="E861" s="4" t="n"/>
      <c r="F861" s="4" t="n"/>
      <c r="G861" s="4" t="n"/>
      <c r="H861" s="2" t="n"/>
      <c r="I861" s="4" t="n"/>
      <c r="J861" s="2" t="n"/>
      <c r="K861" s="5" t="n"/>
      <c r="L861" s="6" t="n"/>
      <c r="M861" s="6" t="n"/>
      <c r="N861" s="6" t="n"/>
      <c r="O861" s="6" t="n"/>
      <c r="P861" s="10">
        <f>IF(A861="","",K861*L861)</f>
        <v/>
      </c>
      <c r="Q861" s="10">
        <f>IF(A861="","",IF(H861="Achat",(O861-L861)*K861,IF(H861="Vente",(L861-O861)*K861,0)))</f>
        <v/>
      </c>
      <c r="R861" s="10">
        <f>IF(A861="","",IFERROR(P861*VLOOKUP(F861,'Référentiels'!$A$2:$C$6,3,FALSE),0))</f>
        <v/>
      </c>
      <c r="S861" s="10">
        <f>IF(A861="","",Q861-R861)</f>
        <v/>
      </c>
      <c r="T861" s="10">
        <f>IF(A861="","",MAX(L861-M861,M861-L861)*K861)</f>
        <v/>
      </c>
      <c r="U861" s="11">
        <f>IF(A861="","",IFERROR(S861/T861,0))</f>
        <v/>
      </c>
      <c r="V861" s="12">
        <f>IF(A861="","",IF(S861&gt;0,"Gagnant",IF(S861&lt;0,"Perdant","Égalité")))</f>
        <v/>
      </c>
      <c r="W861" s="2" t="n"/>
      <c r="X861" s="4" t="n"/>
    </row>
    <row r="862">
      <c r="A862" s="2" t="n"/>
      <c r="B862" s="3" t="n"/>
      <c r="C862" s="3" t="n"/>
      <c r="D862" s="4" t="n"/>
      <c r="E862" s="4" t="n"/>
      <c r="F862" s="4" t="n"/>
      <c r="G862" s="4" t="n"/>
      <c r="H862" s="2" t="n"/>
      <c r="I862" s="4" t="n"/>
      <c r="J862" s="2" t="n"/>
      <c r="K862" s="5" t="n"/>
      <c r="L862" s="6" t="n"/>
      <c r="M862" s="6" t="n"/>
      <c r="N862" s="6" t="n"/>
      <c r="O862" s="6" t="n"/>
      <c r="P862" s="7">
        <f>IF(A862="","",K862*L862)</f>
        <v/>
      </c>
      <c r="Q862" s="7">
        <f>IF(A862="","",IF(H862="Achat",(O862-L862)*K862,IF(H862="Vente",(L862-O862)*K862,0)))</f>
        <v/>
      </c>
      <c r="R862" s="7">
        <f>IF(A862="","",IFERROR(P862*VLOOKUP(F862,'Référentiels'!$A$2:$C$6,3,FALSE),0))</f>
        <v/>
      </c>
      <c r="S862" s="7">
        <f>IF(A862="","",Q862-R862)</f>
        <v/>
      </c>
      <c r="T862" s="7">
        <f>IF(A862="","",MAX(L862-M862,M862-L862)*K862)</f>
        <v/>
      </c>
      <c r="U862" s="8">
        <f>IF(A862="","",IFERROR(S862/T862,0))</f>
        <v/>
      </c>
      <c r="V862" s="9">
        <f>IF(A862="","",IF(S862&gt;0,"Gagnant",IF(S862&lt;0,"Perdant","Égalité")))</f>
        <v/>
      </c>
      <c r="W862" s="2" t="n"/>
      <c r="X862" s="4" t="n"/>
    </row>
    <row r="863">
      <c r="A863" s="2" t="n"/>
      <c r="B863" s="3" t="n"/>
      <c r="C863" s="3" t="n"/>
      <c r="D863" s="4" t="n"/>
      <c r="E863" s="4" t="n"/>
      <c r="F863" s="4" t="n"/>
      <c r="G863" s="4" t="n"/>
      <c r="H863" s="2" t="n"/>
      <c r="I863" s="4" t="n"/>
      <c r="J863" s="2" t="n"/>
      <c r="K863" s="5" t="n"/>
      <c r="L863" s="6" t="n"/>
      <c r="M863" s="6" t="n"/>
      <c r="N863" s="6" t="n"/>
      <c r="O863" s="6" t="n"/>
      <c r="P863" s="10">
        <f>IF(A863="","",K863*L863)</f>
        <v/>
      </c>
      <c r="Q863" s="10">
        <f>IF(A863="","",IF(H863="Achat",(O863-L863)*K863,IF(H863="Vente",(L863-O863)*K863,0)))</f>
        <v/>
      </c>
      <c r="R863" s="10">
        <f>IF(A863="","",IFERROR(P863*VLOOKUP(F863,'Référentiels'!$A$2:$C$6,3,FALSE),0))</f>
        <v/>
      </c>
      <c r="S863" s="10">
        <f>IF(A863="","",Q863-R863)</f>
        <v/>
      </c>
      <c r="T863" s="10">
        <f>IF(A863="","",MAX(L863-M863,M863-L863)*K863)</f>
        <v/>
      </c>
      <c r="U863" s="11">
        <f>IF(A863="","",IFERROR(S863/T863,0))</f>
        <v/>
      </c>
      <c r="V863" s="12">
        <f>IF(A863="","",IF(S863&gt;0,"Gagnant",IF(S863&lt;0,"Perdant","Égalité")))</f>
        <v/>
      </c>
      <c r="W863" s="2" t="n"/>
      <c r="X863" s="4" t="n"/>
    </row>
    <row r="864">
      <c r="A864" s="2" t="n"/>
      <c r="B864" s="3" t="n"/>
      <c r="C864" s="3" t="n"/>
      <c r="D864" s="4" t="n"/>
      <c r="E864" s="4" t="n"/>
      <c r="F864" s="4" t="n"/>
      <c r="G864" s="4" t="n"/>
      <c r="H864" s="2" t="n"/>
      <c r="I864" s="4" t="n"/>
      <c r="J864" s="2" t="n"/>
      <c r="K864" s="5" t="n"/>
      <c r="L864" s="6" t="n"/>
      <c r="M864" s="6" t="n"/>
      <c r="N864" s="6" t="n"/>
      <c r="O864" s="6" t="n"/>
      <c r="P864" s="7">
        <f>IF(A864="","",K864*L864)</f>
        <v/>
      </c>
      <c r="Q864" s="7">
        <f>IF(A864="","",IF(H864="Achat",(O864-L864)*K864,IF(H864="Vente",(L864-O864)*K864,0)))</f>
        <v/>
      </c>
      <c r="R864" s="7">
        <f>IF(A864="","",IFERROR(P864*VLOOKUP(F864,'Référentiels'!$A$2:$C$6,3,FALSE),0))</f>
        <v/>
      </c>
      <c r="S864" s="7">
        <f>IF(A864="","",Q864-R864)</f>
        <v/>
      </c>
      <c r="T864" s="7">
        <f>IF(A864="","",MAX(L864-M864,M864-L864)*K864)</f>
        <v/>
      </c>
      <c r="U864" s="8">
        <f>IF(A864="","",IFERROR(S864/T864,0))</f>
        <v/>
      </c>
      <c r="V864" s="9">
        <f>IF(A864="","",IF(S864&gt;0,"Gagnant",IF(S864&lt;0,"Perdant","Égalité")))</f>
        <v/>
      </c>
      <c r="W864" s="2" t="n"/>
      <c r="X864" s="4" t="n"/>
    </row>
    <row r="865">
      <c r="A865" s="2" t="n"/>
      <c r="B865" s="3" t="n"/>
      <c r="C865" s="3" t="n"/>
      <c r="D865" s="4" t="n"/>
      <c r="E865" s="4" t="n"/>
      <c r="F865" s="4" t="n"/>
      <c r="G865" s="4" t="n"/>
      <c r="H865" s="2" t="n"/>
      <c r="I865" s="4" t="n"/>
      <c r="J865" s="2" t="n"/>
      <c r="K865" s="5" t="n"/>
      <c r="L865" s="6" t="n"/>
      <c r="M865" s="6" t="n"/>
      <c r="N865" s="6" t="n"/>
      <c r="O865" s="6" t="n"/>
      <c r="P865" s="10">
        <f>IF(A865="","",K865*L865)</f>
        <v/>
      </c>
      <c r="Q865" s="10">
        <f>IF(A865="","",IF(H865="Achat",(O865-L865)*K865,IF(H865="Vente",(L865-O865)*K865,0)))</f>
        <v/>
      </c>
      <c r="R865" s="10">
        <f>IF(A865="","",IFERROR(P865*VLOOKUP(F865,'Référentiels'!$A$2:$C$6,3,FALSE),0))</f>
        <v/>
      </c>
      <c r="S865" s="10">
        <f>IF(A865="","",Q865-R865)</f>
        <v/>
      </c>
      <c r="T865" s="10">
        <f>IF(A865="","",MAX(L865-M865,M865-L865)*K865)</f>
        <v/>
      </c>
      <c r="U865" s="11">
        <f>IF(A865="","",IFERROR(S865/T865,0))</f>
        <v/>
      </c>
      <c r="V865" s="12">
        <f>IF(A865="","",IF(S865&gt;0,"Gagnant",IF(S865&lt;0,"Perdant","Égalité")))</f>
        <v/>
      </c>
      <c r="W865" s="2" t="n"/>
      <c r="X865" s="4" t="n"/>
    </row>
    <row r="866">
      <c r="A866" s="2" t="n"/>
      <c r="B866" s="3" t="n"/>
      <c r="C866" s="3" t="n"/>
      <c r="D866" s="4" t="n"/>
      <c r="E866" s="4" t="n"/>
      <c r="F866" s="4" t="n"/>
      <c r="G866" s="4" t="n"/>
      <c r="H866" s="2" t="n"/>
      <c r="I866" s="4" t="n"/>
      <c r="J866" s="2" t="n"/>
      <c r="K866" s="5" t="n"/>
      <c r="L866" s="6" t="n"/>
      <c r="M866" s="6" t="n"/>
      <c r="N866" s="6" t="n"/>
      <c r="O866" s="6" t="n"/>
      <c r="P866" s="7">
        <f>IF(A866="","",K866*L866)</f>
        <v/>
      </c>
      <c r="Q866" s="7">
        <f>IF(A866="","",IF(H866="Achat",(O866-L866)*K866,IF(H866="Vente",(L866-O866)*K866,0)))</f>
        <v/>
      </c>
      <c r="R866" s="7">
        <f>IF(A866="","",IFERROR(P866*VLOOKUP(F866,'Référentiels'!$A$2:$C$6,3,FALSE),0))</f>
        <v/>
      </c>
      <c r="S866" s="7">
        <f>IF(A866="","",Q866-R866)</f>
        <v/>
      </c>
      <c r="T866" s="7">
        <f>IF(A866="","",MAX(L866-M866,M866-L866)*K866)</f>
        <v/>
      </c>
      <c r="U866" s="8">
        <f>IF(A866="","",IFERROR(S866/T866,0))</f>
        <v/>
      </c>
      <c r="V866" s="9">
        <f>IF(A866="","",IF(S866&gt;0,"Gagnant",IF(S866&lt;0,"Perdant","Égalité")))</f>
        <v/>
      </c>
      <c r="W866" s="2" t="n"/>
      <c r="X866" s="4" t="n"/>
    </row>
    <row r="867">
      <c r="A867" s="2" t="n"/>
      <c r="B867" s="3" t="n"/>
      <c r="C867" s="3" t="n"/>
      <c r="D867" s="4" t="n"/>
      <c r="E867" s="4" t="n"/>
      <c r="F867" s="4" t="n"/>
      <c r="G867" s="4" t="n"/>
      <c r="H867" s="2" t="n"/>
      <c r="I867" s="4" t="n"/>
      <c r="J867" s="2" t="n"/>
      <c r="K867" s="5" t="n"/>
      <c r="L867" s="6" t="n"/>
      <c r="M867" s="6" t="n"/>
      <c r="N867" s="6" t="n"/>
      <c r="O867" s="6" t="n"/>
      <c r="P867" s="10">
        <f>IF(A867="","",K867*L867)</f>
        <v/>
      </c>
      <c r="Q867" s="10">
        <f>IF(A867="","",IF(H867="Achat",(O867-L867)*K867,IF(H867="Vente",(L867-O867)*K867,0)))</f>
        <v/>
      </c>
      <c r="R867" s="10">
        <f>IF(A867="","",IFERROR(P867*VLOOKUP(F867,'Référentiels'!$A$2:$C$6,3,FALSE),0))</f>
        <v/>
      </c>
      <c r="S867" s="10">
        <f>IF(A867="","",Q867-R867)</f>
        <v/>
      </c>
      <c r="T867" s="10">
        <f>IF(A867="","",MAX(L867-M867,M867-L867)*K867)</f>
        <v/>
      </c>
      <c r="U867" s="11">
        <f>IF(A867="","",IFERROR(S867/T867,0))</f>
        <v/>
      </c>
      <c r="V867" s="12">
        <f>IF(A867="","",IF(S867&gt;0,"Gagnant",IF(S867&lt;0,"Perdant","Égalité")))</f>
        <v/>
      </c>
      <c r="W867" s="2" t="n"/>
      <c r="X867" s="4" t="n"/>
    </row>
    <row r="868">
      <c r="A868" s="2" t="n"/>
      <c r="B868" s="3" t="n"/>
      <c r="C868" s="3" t="n"/>
      <c r="D868" s="4" t="n"/>
      <c r="E868" s="4" t="n"/>
      <c r="F868" s="4" t="n"/>
      <c r="G868" s="4" t="n"/>
      <c r="H868" s="2" t="n"/>
      <c r="I868" s="4" t="n"/>
      <c r="J868" s="2" t="n"/>
      <c r="K868" s="5" t="n"/>
      <c r="L868" s="6" t="n"/>
      <c r="M868" s="6" t="n"/>
      <c r="N868" s="6" t="n"/>
      <c r="O868" s="6" t="n"/>
      <c r="P868" s="7">
        <f>IF(A868="","",K868*L868)</f>
        <v/>
      </c>
      <c r="Q868" s="7">
        <f>IF(A868="","",IF(H868="Achat",(O868-L868)*K868,IF(H868="Vente",(L868-O868)*K868,0)))</f>
        <v/>
      </c>
      <c r="R868" s="7">
        <f>IF(A868="","",IFERROR(P868*VLOOKUP(F868,'Référentiels'!$A$2:$C$6,3,FALSE),0))</f>
        <v/>
      </c>
      <c r="S868" s="7">
        <f>IF(A868="","",Q868-R868)</f>
        <v/>
      </c>
      <c r="T868" s="7">
        <f>IF(A868="","",MAX(L868-M868,M868-L868)*K868)</f>
        <v/>
      </c>
      <c r="U868" s="8">
        <f>IF(A868="","",IFERROR(S868/T868,0))</f>
        <v/>
      </c>
      <c r="V868" s="9">
        <f>IF(A868="","",IF(S868&gt;0,"Gagnant",IF(S868&lt;0,"Perdant","Égalité")))</f>
        <v/>
      </c>
      <c r="W868" s="2" t="n"/>
      <c r="X868" s="4" t="n"/>
    </row>
    <row r="869">
      <c r="A869" s="2" t="n"/>
      <c r="B869" s="3" t="n"/>
      <c r="C869" s="3" t="n"/>
      <c r="D869" s="4" t="n"/>
      <c r="E869" s="4" t="n"/>
      <c r="F869" s="4" t="n"/>
      <c r="G869" s="4" t="n"/>
      <c r="H869" s="2" t="n"/>
      <c r="I869" s="4" t="n"/>
      <c r="J869" s="2" t="n"/>
      <c r="K869" s="5" t="n"/>
      <c r="L869" s="6" t="n"/>
      <c r="M869" s="6" t="n"/>
      <c r="N869" s="6" t="n"/>
      <c r="O869" s="6" t="n"/>
      <c r="P869" s="10">
        <f>IF(A869="","",K869*L869)</f>
        <v/>
      </c>
      <c r="Q869" s="10">
        <f>IF(A869="","",IF(H869="Achat",(O869-L869)*K869,IF(H869="Vente",(L869-O869)*K869,0)))</f>
        <v/>
      </c>
      <c r="R869" s="10">
        <f>IF(A869="","",IFERROR(P869*VLOOKUP(F869,'Référentiels'!$A$2:$C$6,3,FALSE),0))</f>
        <v/>
      </c>
      <c r="S869" s="10">
        <f>IF(A869="","",Q869-R869)</f>
        <v/>
      </c>
      <c r="T869" s="10">
        <f>IF(A869="","",MAX(L869-M869,M869-L869)*K869)</f>
        <v/>
      </c>
      <c r="U869" s="11">
        <f>IF(A869="","",IFERROR(S869/T869,0))</f>
        <v/>
      </c>
      <c r="V869" s="12">
        <f>IF(A869="","",IF(S869&gt;0,"Gagnant",IF(S869&lt;0,"Perdant","Égalité")))</f>
        <v/>
      </c>
      <c r="W869" s="2" t="n"/>
      <c r="X869" s="4" t="n"/>
    </row>
    <row r="870">
      <c r="A870" s="2" t="n"/>
      <c r="B870" s="3" t="n"/>
      <c r="C870" s="3" t="n"/>
      <c r="D870" s="4" t="n"/>
      <c r="E870" s="4" t="n"/>
      <c r="F870" s="4" t="n"/>
      <c r="G870" s="4" t="n"/>
      <c r="H870" s="2" t="n"/>
      <c r="I870" s="4" t="n"/>
      <c r="J870" s="2" t="n"/>
      <c r="K870" s="5" t="n"/>
      <c r="L870" s="6" t="n"/>
      <c r="M870" s="6" t="n"/>
      <c r="N870" s="6" t="n"/>
      <c r="O870" s="6" t="n"/>
      <c r="P870" s="7">
        <f>IF(A870="","",K870*L870)</f>
        <v/>
      </c>
      <c r="Q870" s="7">
        <f>IF(A870="","",IF(H870="Achat",(O870-L870)*K870,IF(H870="Vente",(L870-O870)*K870,0)))</f>
        <v/>
      </c>
      <c r="R870" s="7">
        <f>IF(A870="","",IFERROR(P870*VLOOKUP(F870,'Référentiels'!$A$2:$C$6,3,FALSE),0))</f>
        <v/>
      </c>
      <c r="S870" s="7">
        <f>IF(A870="","",Q870-R870)</f>
        <v/>
      </c>
      <c r="T870" s="7">
        <f>IF(A870="","",MAX(L870-M870,M870-L870)*K870)</f>
        <v/>
      </c>
      <c r="U870" s="8">
        <f>IF(A870="","",IFERROR(S870/T870,0))</f>
        <v/>
      </c>
      <c r="V870" s="9">
        <f>IF(A870="","",IF(S870&gt;0,"Gagnant",IF(S870&lt;0,"Perdant","Égalité")))</f>
        <v/>
      </c>
      <c r="W870" s="2" t="n"/>
      <c r="X870" s="4" t="n"/>
    </row>
    <row r="871">
      <c r="A871" s="2" t="n"/>
      <c r="B871" s="3" t="n"/>
      <c r="C871" s="3" t="n"/>
      <c r="D871" s="4" t="n"/>
      <c r="E871" s="4" t="n"/>
      <c r="F871" s="4" t="n"/>
      <c r="G871" s="4" t="n"/>
      <c r="H871" s="2" t="n"/>
      <c r="I871" s="4" t="n"/>
      <c r="J871" s="2" t="n"/>
      <c r="K871" s="5" t="n"/>
      <c r="L871" s="6" t="n"/>
      <c r="M871" s="6" t="n"/>
      <c r="N871" s="6" t="n"/>
      <c r="O871" s="6" t="n"/>
      <c r="P871" s="10">
        <f>IF(A871="","",K871*L871)</f>
        <v/>
      </c>
      <c r="Q871" s="10">
        <f>IF(A871="","",IF(H871="Achat",(O871-L871)*K871,IF(H871="Vente",(L871-O871)*K871,0)))</f>
        <v/>
      </c>
      <c r="R871" s="10">
        <f>IF(A871="","",IFERROR(P871*VLOOKUP(F871,'Référentiels'!$A$2:$C$6,3,FALSE),0))</f>
        <v/>
      </c>
      <c r="S871" s="10">
        <f>IF(A871="","",Q871-R871)</f>
        <v/>
      </c>
      <c r="T871" s="10">
        <f>IF(A871="","",MAX(L871-M871,M871-L871)*K871)</f>
        <v/>
      </c>
      <c r="U871" s="11">
        <f>IF(A871="","",IFERROR(S871/T871,0))</f>
        <v/>
      </c>
      <c r="V871" s="12">
        <f>IF(A871="","",IF(S871&gt;0,"Gagnant",IF(S871&lt;0,"Perdant","Égalité")))</f>
        <v/>
      </c>
      <c r="W871" s="2" t="n"/>
      <c r="X871" s="4" t="n"/>
    </row>
    <row r="872">
      <c r="A872" s="2" t="n"/>
      <c r="B872" s="3" t="n"/>
      <c r="C872" s="3" t="n"/>
      <c r="D872" s="4" t="n"/>
      <c r="E872" s="4" t="n"/>
      <c r="F872" s="4" t="n"/>
      <c r="G872" s="4" t="n"/>
      <c r="H872" s="2" t="n"/>
      <c r="I872" s="4" t="n"/>
      <c r="J872" s="2" t="n"/>
      <c r="K872" s="5" t="n"/>
      <c r="L872" s="6" t="n"/>
      <c r="M872" s="6" t="n"/>
      <c r="N872" s="6" t="n"/>
      <c r="O872" s="6" t="n"/>
      <c r="P872" s="7">
        <f>IF(A872="","",K872*L872)</f>
        <v/>
      </c>
      <c r="Q872" s="7">
        <f>IF(A872="","",IF(H872="Achat",(O872-L872)*K872,IF(H872="Vente",(L872-O872)*K872,0)))</f>
        <v/>
      </c>
      <c r="R872" s="7">
        <f>IF(A872="","",IFERROR(P872*VLOOKUP(F872,'Référentiels'!$A$2:$C$6,3,FALSE),0))</f>
        <v/>
      </c>
      <c r="S872" s="7">
        <f>IF(A872="","",Q872-R872)</f>
        <v/>
      </c>
      <c r="T872" s="7">
        <f>IF(A872="","",MAX(L872-M872,M872-L872)*K872)</f>
        <v/>
      </c>
      <c r="U872" s="8">
        <f>IF(A872="","",IFERROR(S872/T872,0))</f>
        <v/>
      </c>
      <c r="V872" s="9">
        <f>IF(A872="","",IF(S872&gt;0,"Gagnant",IF(S872&lt;0,"Perdant","Égalité")))</f>
        <v/>
      </c>
      <c r="W872" s="2" t="n"/>
      <c r="X872" s="4" t="n"/>
    </row>
    <row r="873">
      <c r="A873" s="2" t="n"/>
      <c r="B873" s="3" t="n"/>
      <c r="C873" s="3" t="n"/>
      <c r="D873" s="4" t="n"/>
      <c r="E873" s="4" t="n"/>
      <c r="F873" s="4" t="n"/>
      <c r="G873" s="4" t="n"/>
      <c r="H873" s="2" t="n"/>
      <c r="I873" s="4" t="n"/>
      <c r="J873" s="2" t="n"/>
      <c r="K873" s="5" t="n"/>
      <c r="L873" s="6" t="n"/>
      <c r="M873" s="6" t="n"/>
      <c r="N873" s="6" t="n"/>
      <c r="O873" s="6" t="n"/>
      <c r="P873" s="10">
        <f>IF(A873="","",K873*L873)</f>
        <v/>
      </c>
      <c r="Q873" s="10">
        <f>IF(A873="","",IF(H873="Achat",(O873-L873)*K873,IF(H873="Vente",(L873-O873)*K873,0)))</f>
        <v/>
      </c>
      <c r="R873" s="10">
        <f>IF(A873="","",IFERROR(P873*VLOOKUP(F873,'Référentiels'!$A$2:$C$6,3,FALSE),0))</f>
        <v/>
      </c>
      <c r="S873" s="10">
        <f>IF(A873="","",Q873-R873)</f>
        <v/>
      </c>
      <c r="T873" s="10">
        <f>IF(A873="","",MAX(L873-M873,M873-L873)*K873)</f>
        <v/>
      </c>
      <c r="U873" s="11">
        <f>IF(A873="","",IFERROR(S873/T873,0))</f>
        <v/>
      </c>
      <c r="V873" s="12">
        <f>IF(A873="","",IF(S873&gt;0,"Gagnant",IF(S873&lt;0,"Perdant","Égalité")))</f>
        <v/>
      </c>
      <c r="W873" s="2" t="n"/>
      <c r="X873" s="4" t="n"/>
    </row>
    <row r="874">
      <c r="A874" s="2" t="n"/>
      <c r="B874" s="3" t="n"/>
      <c r="C874" s="3" t="n"/>
      <c r="D874" s="4" t="n"/>
      <c r="E874" s="4" t="n"/>
      <c r="F874" s="4" t="n"/>
      <c r="G874" s="4" t="n"/>
      <c r="H874" s="2" t="n"/>
      <c r="I874" s="4" t="n"/>
      <c r="J874" s="2" t="n"/>
      <c r="K874" s="5" t="n"/>
      <c r="L874" s="6" t="n"/>
      <c r="M874" s="6" t="n"/>
      <c r="N874" s="6" t="n"/>
      <c r="O874" s="6" t="n"/>
      <c r="P874" s="7">
        <f>IF(A874="","",K874*L874)</f>
        <v/>
      </c>
      <c r="Q874" s="7">
        <f>IF(A874="","",IF(H874="Achat",(O874-L874)*K874,IF(H874="Vente",(L874-O874)*K874,0)))</f>
        <v/>
      </c>
      <c r="R874" s="7">
        <f>IF(A874="","",IFERROR(P874*VLOOKUP(F874,'Référentiels'!$A$2:$C$6,3,FALSE),0))</f>
        <v/>
      </c>
      <c r="S874" s="7">
        <f>IF(A874="","",Q874-R874)</f>
        <v/>
      </c>
      <c r="T874" s="7">
        <f>IF(A874="","",MAX(L874-M874,M874-L874)*K874)</f>
        <v/>
      </c>
      <c r="U874" s="8">
        <f>IF(A874="","",IFERROR(S874/T874,0))</f>
        <v/>
      </c>
      <c r="V874" s="9">
        <f>IF(A874="","",IF(S874&gt;0,"Gagnant",IF(S874&lt;0,"Perdant","Égalité")))</f>
        <v/>
      </c>
      <c r="W874" s="2" t="n"/>
      <c r="X874" s="4" t="n"/>
    </row>
    <row r="875">
      <c r="A875" s="2" t="n"/>
      <c r="B875" s="3" t="n"/>
      <c r="C875" s="3" t="n"/>
      <c r="D875" s="4" t="n"/>
      <c r="E875" s="4" t="n"/>
      <c r="F875" s="4" t="n"/>
      <c r="G875" s="4" t="n"/>
      <c r="H875" s="2" t="n"/>
      <c r="I875" s="4" t="n"/>
      <c r="J875" s="2" t="n"/>
      <c r="K875" s="5" t="n"/>
      <c r="L875" s="6" t="n"/>
      <c r="M875" s="6" t="n"/>
      <c r="N875" s="6" t="n"/>
      <c r="O875" s="6" t="n"/>
      <c r="P875" s="10">
        <f>IF(A875="","",K875*L875)</f>
        <v/>
      </c>
      <c r="Q875" s="10">
        <f>IF(A875="","",IF(H875="Achat",(O875-L875)*K875,IF(H875="Vente",(L875-O875)*K875,0)))</f>
        <v/>
      </c>
      <c r="R875" s="10">
        <f>IF(A875="","",IFERROR(P875*VLOOKUP(F875,'Référentiels'!$A$2:$C$6,3,FALSE),0))</f>
        <v/>
      </c>
      <c r="S875" s="10">
        <f>IF(A875="","",Q875-R875)</f>
        <v/>
      </c>
      <c r="T875" s="10">
        <f>IF(A875="","",MAX(L875-M875,M875-L875)*K875)</f>
        <v/>
      </c>
      <c r="U875" s="11">
        <f>IF(A875="","",IFERROR(S875/T875,0))</f>
        <v/>
      </c>
      <c r="V875" s="12">
        <f>IF(A875="","",IF(S875&gt;0,"Gagnant",IF(S875&lt;0,"Perdant","Égalité")))</f>
        <v/>
      </c>
      <c r="W875" s="2" t="n"/>
      <c r="X875" s="4" t="n"/>
    </row>
    <row r="876">
      <c r="A876" s="2" t="n"/>
      <c r="B876" s="3" t="n"/>
      <c r="C876" s="3" t="n"/>
      <c r="D876" s="4" t="n"/>
      <c r="E876" s="4" t="n"/>
      <c r="F876" s="4" t="n"/>
      <c r="G876" s="4" t="n"/>
      <c r="H876" s="2" t="n"/>
      <c r="I876" s="4" t="n"/>
      <c r="J876" s="2" t="n"/>
      <c r="K876" s="5" t="n"/>
      <c r="L876" s="6" t="n"/>
      <c r="M876" s="6" t="n"/>
      <c r="N876" s="6" t="n"/>
      <c r="O876" s="6" t="n"/>
      <c r="P876" s="7">
        <f>IF(A876="","",K876*L876)</f>
        <v/>
      </c>
      <c r="Q876" s="7">
        <f>IF(A876="","",IF(H876="Achat",(O876-L876)*K876,IF(H876="Vente",(L876-O876)*K876,0)))</f>
        <v/>
      </c>
      <c r="R876" s="7">
        <f>IF(A876="","",IFERROR(P876*VLOOKUP(F876,'Référentiels'!$A$2:$C$6,3,FALSE),0))</f>
        <v/>
      </c>
      <c r="S876" s="7">
        <f>IF(A876="","",Q876-R876)</f>
        <v/>
      </c>
      <c r="T876" s="7">
        <f>IF(A876="","",MAX(L876-M876,M876-L876)*K876)</f>
        <v/>
      </c>
      <c r="U876" s="8">
        <f>IF(A876="","",IFERROR(S876/T876,0))</f>
        <v/>
      </c>
      <c r="V876" s="9">
        <f>IF(A876="","",IF(S876&gt;0,"Gagnant",IF(S876&lt;0,"Perdant","Égalité")))</f>
        <v/>
      </c>
      <c r="W876" s="2" t="n"/>
      <c r="X876" s="4" t="n"/>
    </row>
    <row r="877">
      <c r="A877" s="2" t="n"/>
      <c r="B877" s="3" t="n"/>
      <c r="C877" s="3" t="n"/>
      <c r="D877" s="4" t="n"/>
      <c r="E877" s="4" t="n"/>
      <c r="F877" s="4" t="n"/>
      <c r="G877" s="4" t="n"/>
      <c r="H877" s="2" t="n"/>
      <c r="I877" s="4" t="n"/>
      <c r="J877" s="2" t="n"/>
      <c r="K877" s="5" t="n"/>
      <c r="L877" s="6" t="n"/>
      <c r="M877" s="6" t="n"/>
      <c r="N877" s="6" t="n"/>
      <c r="O877" s="6" t="n"/>
      <c r="P877" s="10">
        <f>IF(A877="","",K877*L877)</f>
        <v/>
      </c>
      <c r="Q877" s="10">
        <f>IF(A877="","",IF(H877="Achat",(O877-L877)*K877,IF(H877="Vente",(L877-O877)*K877,0)))</f>
        <v/>
      </c>
      <c r="R877" s="10">
        <f>IF(A877="","",IFERROR(P877*VLOOKUP(F877,'Référentiels'!$A$2:$C$6,3,FALSE),0))</f>
        <v/>
      </c>
      <c r="S877" s="10">
        <f>IF(A877="","",Q877-R877)</f>
        <v/>
      </c>
      <c r="T877" s="10">
        <f>IF(A877="","",MAX(L877-M877,M877-L877)*K877)</f>
        <v/>
      </c>
      <c r="U877" s="11">
        <f>IF(A877="","",IFERROR(S877/T877,0))</f>
        <v/>
      </c>
      <c r="V877" s="12">
        <f>IF(A877="","",IF(S877&gt;0,"Gagnant",IF(S877&lt;0,"Perdant","Égalité")))</f>
        <v/>
      </c>
      <c r="W877" s="2" t="n"/>
      <c r="X877" s="4" t="n"/>
    </row>
    <row r="878">
      <c r="A878" s="2" t="n"/>
      <c r="B878" s="3" t="n"/>
      <c r="C878" s="3" t="n"/>
      <c r="D878" s="4" t="n"/>
      <c r="E878" s="4" t="n"/>
      <c r="F878" s="4" t="n"/>
      <c r="G878" s="4" t="n"/>
      <c r="H878" s="2" t="n"/>
      <c r="I878" s="4" t="n"/>
      <c r="J878" s="2" t="n"/>
      <c r="K878" s="5" t="n"/>
      <c r="L878" s="6" t="n"/>
      <c r="M878" s="6" t="n"/>
      <c r="N878" s="6" t="n"/>
      <c r="O878" s="6" t="n"/>
      <c r="P878" s="7">
        <f>IF(A878="","",K878*L878)</f>
        <v/>
      </c>
      <c r="Q878" s="7">
        <f>IF(A878="","",IF(H878="Achat",(O878-L878)*K878,IF(H878="Vente",(L878-O878)*K878,0)))</f>
        <v/>
      </c>
      <c r="R878" s="7">
        <f>IF(A878="","",IFERROR(P878*VLOOKUP(F878,'Référentiels'!$A$2:$C$6,3,FALSE),0))</f>
        <v/>
      </c>
      <c r="S878" s="7">
        <f>IF(A878="","",Q878-R878)</f>
        <v/>
      </c>
      <c r="T878" s="7">
        <f>IF(A878="","",MAX(L878-M878,M878-L878)*K878)</f>
        <v/>
      </c>
      <c r="U878" s="8">
        <f>IF(A878="","",IFERROR(S878/T878,0))</f>
        <v/>
      </c>
      <c r="V878" s="9">
        <f>IF(A878="","",IF(S878&gt;0,"Gagnant",IF(S878&lt;0,"Perdant","Égalité")))</f>
        <v/>
      </c>
      <c r="W878" s="2" t="n"/>
      <c r="X878" s="4" t="n"/>
    </row>
    <row r="879">
      <c r="A879" s="2" t="n"/>
      <c r="B879" s="3" t="n"/>
      <c r="C879" s="3" t="n"/>
      <c r="D879" s="4" t="n"/>
      <c r="E879" s="4" t="n"/>
      <c r="F879" s="4" t="n"/>
      <c r="G879" s="4" t="n"/>
      <c r="H879" s="2" t="n"/>
      <c r="I879" s="4" t="n"/>
      <c r="J879" s="2" t="n"/>
      <c r="K879" s="5" t="n"/>
      <c r="L879" s="6" t="n"/>
      <c r="M879" s="6" t="n"/>
      <c r="N879" s="6" t="n"/>
      <c r="O879" s="6" t="n"/>
      <c r="P879" s="10">
        <f>IF(A879="","",K879*L879)</f>
        <v/>
      </c>
      <c r="Q879" s="10">
        <f>IF(A879="","",IF(H879="Achat",(O879-L879)*K879,IF(H879="Vente",(L879-O879)*K879,0)))</f>
        <v/>
      </c>
      <c r="R879" s="10">
        <f>IF(A879="","",IFERROR(P879*VLOOKUP(F879,'Référentiels'!$A$2:$C$6,3,FALSE),0))</f>
        <v/>
      </c>
      <c r="S879" s="10">
        <f>IF(A879="","",Q879-R879)</f>
        <v/>
      </c>
      <c r="T879" s="10">
        <f>IF(A879="","",MAX(L879-M879,M879-L879)*K879)</f>
        <v/>
      </c>
      <c r="U879" s="11">
        <f>IF(A879="","",IFERROR(S879/T879,0))</f>
        <v/>
      </c>
      <c r="V879" s="12">
        <f>IF(A879="","",IF(S879&gt;0,"Gagnant",IF(S879&lt;0,"Perdant","Égalité")))</f>
        <v/>
      </c>
      <c r="W879" s="2" t="n"/>
      <c r="X879" s="4" t="n"/>
    </row>
    <row r="880">
      <c r="A880" s="2" t="n"/>
      <c r="B880" s="3" t="n"/>
      <c r="C880" s="3" t="n"/>
      <c r="D880" s="4" t="n"/>
      <c r="E880" s="4" t="n"/>
      <c r="F880" s="4" t="n"/>
      <c r="G880" s="4" t="n"/>
      <c r="H880" s="2" t="n"/>
      <c r="I880" s="4" t="n"/>
      <c r="J880" s="2" t="n"/>
      <c r="K880" s="5" t="n"/>
      <c r="L880" s="6" t="n"/>
      <c r="M880" s="6" t="n"/>
      <c r="N880" s="6" t="n"/>
      <c r="O880" s="6" t="n"/>
      <c r="P880" s="7">
        <f>IF(A880="","",K880*L880)</f>
        <v/>
      </c>
      <c r="Q880" s="7">
        <f>IF(A880="","",IF(H880="Achat",(O880-L880)*K880,IF(H880="Vente",(L880-O880)*K880,0)))</f>
        <v/>
      </c>
      <c r="R880" s="7">
        <f>IF(A880="","",IFERROR(P880*VLOOKUP(F880,'Référentiels'!$A$2:$C$6,3,FALSE),0))</f>
        <v/>
      </c>
      <c r="S880" s="7">
        <f>IF(A880="","",Q880-R880)</f>
        <v/>
      </c>
      <c r="T880" s="7">
        <f>IF(A880="","",MAX(L880-M880,M880-L880)*K880)</f>
        <v/>
      </c>
      <c r="U880" s="8">
        <f>IF(A880="","",IFERROR(S880/T880,0))</f>
        <v/>
      </c>
      <c r="V880" s="9">
        <f>IF(A880="","",IF(S880&gt;0,"Gagnant",IF(S880&lt;0,"Perdant","Égalité")))</f>
        <v/>
      </c>
      <c r="W880" s="2" t="n"/>
      <c r="X880" s="4" t="n"/>
    </row>
    <row r="881">
      <c r="A881" s="2" t="n"/>
      <c r="B881" s="3" t="n"/>
      <c r="C881" s="3" t="n"/>
      <c r="D881" s="4" t="n"/>
      <c r="E881" s="4" t="n"/>
      <c r="F881" s="4" t="n"/>
      <c r="G881" s="4" t="n"/>
      <c r="H881" s="2" t="n"/>
      <c r="I881" s="4" t="n"/>
      <c r="J881" s="2" t="n"/>
      <c r="K881" s="5" t="n"/>
      <c r="L881" s="6" t="n"/>
      <c r="M881" s="6" t="n"/>
      <c r="N881" s="6" t="n"/>
      <c r="O881" s="6" t="n"/>
      <c r="P881" s="10">
        <f>IF(A881="","",K881*L881)</f>
        <v/>
      </c>
      <c r="Q881" s="10">
        <f>IF(A881="","",IF(H881="Achat",(O881-L881)*K881,IF(H881="Vente",(L881-O881)*K881,0)))</f>
        <v/>
      </c>
      <c r="R881" s="10">
        <f>IF(A881="","",IFERROR(P881*VLOOKUP(F881,'Référentiels'!$A$2:$C$6,3,FALSE),0))</f>
        <v/>
      </c>
      <c r="S881" s="10">
        <f>IF(A881="","",Q881-R881)</f>
        <v/>
      </c>
      <c r="T881" s="10">
        <f>IF(A881="","",MAX(L881-M881,M881-L881)*K881)</f>
        <v/>
      </c>
      <c r="U881" s="11">
        <f>IF(A881="","",IFERROR(S881/T881,0))</f>
        <v/>
      </c>
      <c r="V881" s="12">
        <f>IF(A881="","",IF(S881&gt;0,"Gagnant",IF(S881&lt;0,"Perdant","Égalité")))</f>
        <v/>
      </c>
      <c r="W881" s="2" t="n"/>
      <c r="X881" s="4" t="n"/>
    </row>
    <row r="882">
      <c r="A882" s="2" t="n"/>
      <c r="B882" s="3" t="n"/>
      <c r="C882" s="3" t="n"/>
      <c r="D882" s="4" t="n"/>
      <c r="E882" s="4" t="n"/>
      <c r="F882" s="4" t="n"/>
      <c r="G882" s="4" t="n"/>
      <c r="H882" s="2" t="n"/>
      <c r="I882" s="4" t="n"/>
      <c r="J882" s="2" t="n"/>
      <c r="K882" s="5" t="n"/>
      <c r="L882" s="6" t="n"/>
      <c r="M882" s="6" t="n"/>
      <c r="N882" s="6" t="n"/>
      <c r="O882" s="6" t="n"/>
      <c r="P882" s="7">
        <f>IF(A882="","",K882*L882)</f>
        <v/>
      </c>
      <c r="Q882" s="7">
        <f>IF(A882="","",IF(H882="Achat",(O882-L882)*K882,IF(H882="Vente",(L882-O882)*K882,0)))</f>
        <v/>
      </c>
      <c r="R882" s="7">
        <f>IF(A882="","",IFERROR(P882*VLOOKUP(F882,'Référentiels'!$A$2:$C$6,3,FALSE),0))</f>
        <v/>
      </c>
      <c r="S882" s="7">
        <f>IF(A882="","",Q882-R882)</f>
        <v/>
      </c>
      <c r="T882" s="7">
        <f>IF(A882="","",MAX(L882-M882,M882-L882)*K882)</f>
        <v/>
      </c>
      <c r="U882" s="8">
        <f>IF(A882="","",IFERROR(S882/T882,0))</f>
        <v/>
      </c>
      <c r="V882" s="9">
        <f>IF(A882="","",IF(S882&gt;0,"Gagnant",IF(S882&lt;0,"Perdant","Égalité")))</f>
        <v/>
      </c>
      <c r="W882" s="2" t="n"/>
      <c r="X882" s="4" t="n"/>
    </row>
    <row r="883">
      <c r="A883" s="2" t="n"/>
      <c r="B883" s="3" t="n"/>
      <c r="C883" s="3" t="n"/>
      <c r="D883" s="4" t="n"/>
      <c r="E883" s="4" t="n"/>
      <c r="F883" s="4" t="n"/>
      <c r="G883" s="4" t="n"/>
      <c r="H883" s="2" t="n"/>
      <c r="I883" s="4" t="n"/>
      <c r="J883" s="2" t="n"/>
      <c r="K883" s="5" t="n"/>
      <c r="L883" s="6" t="n"/>
      <c r="M883" s="6" t="n"/>
      <c r="N883" s="6" t="n"/>
      <c r="O883" s="6" t="n"/>
      <c r="P883" s="10">
        <f>IF(A883="","",K883*L883)</f>
        <v/>
      </c>
      <c r="Q883" s="10">
        <f>IF(A883="","",IF(H883="Achat",(O883-L883)*K883,IF(H883="Vente",(L883-O883)*K883,0)))</f>
        <v/>
      </c>
      <c r="R883" s="10">
        <f>IF(A883="","",IFERROR(P883*VLOOKUP(F883,'Référentiels'!$A$2:$C$6,3,FALSE),0))</f>
        <v/>
      </c>
      <c r="S883" s="10">
        <f>IF(A883="","",Q883-R883)</f>
        <v/>
      </c>
      <c r="T883" s="10">
        <f>IF(A883="","",MAX(L883-M883,M883-L883)*K883)</f>
        <v/>
      </c>
      <c r="U883" s="11">
        <f>IF(A883="","",IFERROR(S883/T883,0))</f>
        <v/>
      </c>
      <c r="V883" s="12">
        <f>IF(A883="","",IF(S883&gt;0,"Gagnant",IF(S883&lt;0,"Perdant","Égalité")))</f>
        <v/>
      </c>
      <c r="W883" s="2" t="n"/>
      <c r="X883" s="4" t="n"/>
    </row>
    <row r="884">
      <c r="A884" s="2" t="n"/>
      <c r="B884" s="3" t="n"/>
      <c r="C884" s="3" t="n"/>
      <c r="D884" s="4" t="n"/>
      <c r="E884" s="4" t="n"/>
      <c r="F884" s="4" t="n"/>
      <c r="G884" s="4" t="n"/>
      <c r="H884" s="2" t="n"/>
      <c r="I884" s="4" t="n"/>
      <c r="J884" s="2" t="n"/>
      <c r="K884" s="5" t="n"/>
      <c r="L884" s="6" t="n"/>
      <c r="M884" s="6" t="n"/>
      <c r="N884" s="6" t="n"/>
      <c r="O884" s="6" t="n"/>
      <c r="P884" s="7">
        <f>IF(A884="","",K884*L884)</f>
        <v/>
      </c>
      <c r="Q884" s="7">
        <f>IF(A884="","",IF(H884="Achat",(O884-L884)*K884,IF(H884="Vente",(L884-O884)*K884,0)))</f>
        <v/>
      </c>
      <c r="R884" s="7">
        <f>IF(A884="","",IFERROR(P884*VLOOKUP(F884,'Référentiels'!$A$2:$C$6,3,FALSE),0))</f>
        <v/>
      </c>
      <c r="S884" s="7">
        <f>IF(A884="","",Q884-R884)</f>
        <v/>
      </c>
      <c r="T884" s="7">
        <f>IF(A884="","",MAX(L884-M884,M884-L884)*K884)</f>
        <v/>
      </c>
      <c r="U884" s="8">
        <f>IF(A884="","",IFERROR(S884/T884,0))</f>
        <v/>
      </c>
      <c r="V884" s="9">
        <f>IF(A884="","",IF(S884&gt;0,"Gagnant",IF(S884&lt;0,"Perdant","Égalité")))</f>
        <v/>
      </c>
      <c r="W884" s="2" t="n"/>
      <c r="X884" s="4" t="n"/>
    </row>
    <row r="885">
      <c r="A885" s="2" t="n"/>
      <c r="B885" s="3" t="n"/>
      <c r="C885" s="3" t="n"/>
      <c r="D885" s="4" t="n"/>
      <c r="E885" s="4" t="n"/>
      <c r="F885" s="4" t="n"/>
      <c r="G885" s="4" t="n"/>
      <c r="H885" s="2" t="n"/>
      <c r="I885" s="4" t="n"/>
      <c r="J885" s="2" t="n"/>
      <c r="K885" s="5" t="n"/>
      <c r="L885" s="6" t="n"/>
      <c r="M885" s="6" t="n"/>
      <c r="N885" s="6" t="n"/>
      <c r="O885" s="6" t="n"/>
      <c r="P885" s="10">
        <f>IF(A885="","",K885*L885)</f>
        <v/>
      </c>
      <c r="Q885" s="10">
        <f>IF(A885="","",IF(H885="Achat",(O885-L885)*K885,IF(H885="Vente",(L885-O885)*K885,0)))</f>
        <v/>
      </c>
      <c r="R885" s="10">
        <f>IF(A885="","",IFERROR(P885*VLOOKUP(F885,'Référentiels'!$A$2:$C$6,3,FALSE),0))</f>
        <v/>
      </c>
      <c r="S885" s="10">
        <f>IF(A885="","",Q885-R885)</f>
        <v/>
      </c>
      <c r="T885" s="10">
        <f>IF(A885="","",MAX(L885-M885,M885-L885)*K885)</f>
        <v/>
      </c>
      <c r="U885" s="11">
        <f>IF(A885="","",IFERROR(S885/T885,0))</f>
        <v/>
      </c>
      <c r="V885" s="12">
        <f>IF(A885="","",IF(S885&gt;0,"Gagnant",IF(S885&lt;0,"Perdant","Égalité")))</f>
        <v/>
      </c>
      <c r="W885" s="2" t="n"/>
      <c r="X885" s="4" t="n"/>
    </row>
    <row r="886">
      <c r="A886" s="2" t="n"/>
      <c r="B886" s="3" t="n"/>
      <c r="C886" s="3" t="n"/>
      <c r="D886" s="4" t="n"/>
      <c r="E886" s="4" t="n"/>
      <c r="F886" s="4" t="n"/>
      <c r="G886" s="4" t="n"/>
      <c r="H886" s="2" t="n"/>
      <c r="I886" s="4" t="n"/>
      <c r="J886" s="2" t="n"/>
      <c r="K886" s="5" t="n"/>
      <c r="L886" s="6" t="n"/>
      <c r="M886" s="6" t="n"/>
      <c r="N886" s="6" t="n"/>
      <c r="O886" s="6" t="n"/>
      <c r="P886" s="7">
        <f>IF(A886="","",K886*L886)</f>
        <v/>
      </c>
      <c r="Q886" s="7">
        <f>IF(A886="","",IF(H886="Achat",(O886-L886)*K886,IF(H886="Vente",(L886-O886)*K886,0)))</f>
        <v/>
      </c>
      <c r="R886" s="7">
        <f>IF(A886="","",IFERROR(P886*VLOOKUP(F886,'Référentiels'!$A$2:$C$6,3,FALSE),0))</f>
        <v/>
      </c>
      <c r="S886" s="7">
        <f>IF(A886="","",Q886-R886)</f>
        <v/>
      </c>
      <c r="T886" s="7">
        <f>IF(A886="","",MAX(L886-M886,M886-L886)*K886)</f>
        <v/>
      </c>
      <c r="U886" s="8">
        <f>IF(A886="","",IFERROR(S886/T886,0))</f>
        <v/>
      </c>
      <c r="V886" s="9">
        <f>IF(A886="","",IF(S886&gt;0,"Gagnant",IF(S886&lt;0,"Perdant","Égalité")))</f>
        <v/>
      </c>
      <c r="W886" s="2" t="n"/>
      <c r="X886" s="4" t="n"/>
    </row>
    <row r="887">
      <c r="A887" s="2" t="n"/>
      <c r="B887" s="3" t="n"/>
      <c r="C887" s="3" t="n"/>
      <c r="D887" s="4" t="n"/>
      <c r="E887" s="4" t="n"/>
      <c r="F887" s="4" t="n"/>
      <c r="G887" s="4" t="n"/>
      <c r="H887" s="2" t="n"/>
      <c r="I887" s="4" t="n"/>
      <c r="J887" s="2" t="n"/>
      <c r="K887" s="5" t="n"/>
      <c r="L887" s="6" t="n"/>
      <c r="M887" s="6" t="n"/>
      <c r="N887" s="6" t="n"/>
      <c r="O887" s="6" t="n"/>
      <c r="P887" s="10">
        <f>IF(A887="","",K887*L887)</f>
        <v/>
      </c>
      <c r="Q887" s="10">
        <f>IF(A887="","",IF(H887="Achat",(O887-L887)*K887,IF(H887="Vente",(L887-O887)*K887,0)))</f>
        <v/>
      </c>
      <c r="R887" s="10">
        <f>IF(A887="","",IFERROR(P887*VLOOKUP(F887,'Référentiels'!$A$2:$C$6,3,FALSE),0))</f>
        <v/>
      </c>
      <c r="S887" s="10">
        <f>IF(A887="","",Q887-R887)</f>
        <v/>
      </c>
      <c r="T887" s="10">
        <f>IF(A887="","",MAX(L887-M887,M887-L887)*K887)</f>
        <v/>
      </c>
      <c r="U887" s="11">
        <f>IF(A887="","",IFERROR(S887/T887,0))</f>
        <v/>
      </c>
      <c r="V887" s="12">
        <f>IF(A887="","",IF(S887&gt;0,"Gagnant",IF(S887&lt;0,"Perdant","Égalité")))</f>
        <v/>
      </c>
      <c r="W887" s="2" t="n"/>
      <c r="X887" s="4" t="n"/>
    </row>
    <row r="888">
      <c r="A888" s="2" t="n"/>
      <c r="B888" s="3" t="n"/>
      <c r="C888" s="3" t="n"/>
      <c r="D888" s="4" t="n"/>
      <c r="E888" s="4" t="n"/>
      <c r="F888" s="4" t="n"/>
      <c r="G888" s="4" t="n"/>
      <c r="H888" s="2" t="n"/>
      <c r="I888" s="4" t="n"/>
      <c r="J888" s="2" t="n"/>
      <c r="K888" s="5" t="n"/>
      <c r="L888" s="6" t="n"/>
      <c r="M888" s="6" t="n"/>
      <c r="N888" s="6" t="n"/>
      <c r="O888" s="6" t="n"/>
      <c r="P888" s="7">
        <f>IF(A888="","",K888*L888)</f>
        <v/>
      </c>
      <c r="Q888" s="7">
        <f>IF(A888="","",IF(H888="Achat",(O888-L888)*K888,IF(H888="Vente",(L888-O888)*K888,0)))</f>
        <v/>
      </c>
      <c r="R888" s="7">
        <f>IF(A888="","",IFERROR(P888*VLOOKUP(F888,'Référentiels'!$A$2:$C$6,3,FALSE),0))</f>
        <v/>
      </c>
      <c r="S888" s="7">
        <f>IF(A888="","",Q888-R888)</f>
        <v/>
      </c>
      <c r="T888" s="7">
        <f>IF(A888="","",MAX(L888-M888,M888-L888)*K888)</f>
        <v/>
      </c>
      <c r="U888" s="8">
        <f>IF(A888="","",IFERROR(S888/T888,0))</f>
        <v/>
      </c>
      <c r="V888" s="9">
        <f>IF(A888="","",IF(S888&gt;0,"Gagnant",IF(S888&lt;0,"Perdant","Égalité")))</f>
        <v/>
      </c>
      <c r="W888" s="2" t="n"/>
      <c r="X888" s="4" t="n"/>
    </row>
    <row r="889">
      <c r="A889" s="2" t="n"/>
      <c r="B889" s="3" t="n"/>
      <c r="C889" s="3" t="n"/>
      <c r="D889" s="4" t="n"/>
      <c r="E889" s="4" t="n"/>
      <c r="F889" s="4" t="n"/>
      <c r="G889" s="4" t="n"/>
      <c r="H889" s="2" t="n"/>
      <c r="I889" s="4" t="n"/>
      <c r="J889" s="2" t="n"/>
      <c r="K889" s="5" t="n"/>
      <c r="L889" s="6" t="n"/>
      <c r="M889" s="6" t="n"/>
      <c r="N889" s="6" t="n"/>
      <c r="O889" s="6" t="n"/>
      <c r="P889" s="10">
        <f>IF(A889="","",K889*L889)</f>
        <v/>
      </c>
      <c r="Q889" s="10">
        <f>IF(A889="","",IF(H889="Achat",(O889-L889)*K889,IF(H889="Vente",(L889-O889)*K889,0)))</f>
        <v/>
      </c>
      <c r="R889" s="10">
        <f>IF(A889="","",IFERROR(P889*VLOOKUP(F889,'Référentiels'!$A$2:$C$6,3,FALSE),0))</f>
        <v/>
      </c>
      <c r="S889" s="10">
        <f>IF(A889="","",Q889-R889)</f>
        <v/>
      </c>
      <c r="T889" s="10">
        <f>IF(A889="","",MAX(L889-M889,M889-L889)*K889)</f>
        <v/>
      </c>
      <c r="U889" s="11">
        <f>IF(A889="","",IFERROR(S889/T889,0))</f>
        <v/>
      </c>
      <c r="V889" s="12">
        <f>IF(A889="","",IF(S889&gt;0,"Gagnant",IF(S889&lt;0,"Perdant","Égalité")))</f>
        <v/>
      </c>
      <c r="W889" s="2" t="n"/>
      <c r="X889" s="4" t="n"/>
    </row>
    <row r="890">
      <c r="A890" s="2" t="n"/>
      <c r="B890" s="3" t="n"/>
      <c r="C890" s="3" t="n"/>
      <c r="D890" s="4" t="n"/>
      <c r="E890" s="4" t="n"/>
      <c r="F890" s="4" t="n"/>
      <c r="G890" s="4" t="n"/>
      <c r="H890" s="2" t="n"/>
      <c r="I890" s="4" t="n"/>
      <c r="J890" s="2" t="n"/>
      <c r="K890" s="5" t="n"/>
      <c r="L890" s="6" t="n"/>
      <c r="M890" s="6" t="n"/>
      <c r="N890" s="6" t="n"/>
      <c r="O890" s="6" t="n"/>
      <c r="P890" s="7">
        <f>IF(A890="","",K890*L890)</f>
        <v/>
      </c>
      <c r="Q890" s="7">
        <f>IF(A890="","",IF(H890="Achat",(O890-L890)*K890,IF(H890="Vente",(L890-O890)*K890,0)))</f>
        <v/>
      </c>
      <c r="R890" s="7">
        <f>IF(A890="","",IFERROR(P890*VLOOKUP(F890,'Référentiels'!$A$2:$C$6,3,FALSE),0))</f>
        <v/>
      </c>
      <c r="S890" s="7">
        <f>IF(A890="","",Q890-R890)</f>
        <v/>
      </c>
      <c r="T890" s="7">
        <f>IF(A890="","",MAX(L890-M890,M890-L890)*K890)</f>
        <v/>
      </c>
      <c r="U890" s="8">
        <f>IF(A890="","",IFERROR(S890/T890,0))</f>
        <v/>
      </c>
      <c r="V890" s="9">
        <f>IF(A890="","",IF(S890&gt;0,"Gagnant",IF(S890&lt;0,"Perdant","Égalité")))</f>
        <v/>
      </c>
      <c r="W890" s="2" t="n"/>
      <c r="X890" s="4" t="n"/>
    </row>
    <row r="891">
      <c r="A891" s="2" t="n"/>
      <c r="B891" s="3" t="n"/>
      <c r="C891" s="3" t="n"/>
      <c r="D891" s="4" t="n"/>
      <c r="E891" s="4" t="n"/>
      <c r="F891" s="4" t="n"/>
      <c r="G891" s="4" t="n"/>
      <c r="H891" s="2" t="n"/>
      <c r="I891" s="4" t="n"/>
      <c r="J891" s="2" t="n"/>
      <c r="K891" s="5" t="n"/>
      <c r="L891" s="6" t="n"/>
      <c r="M891" s="6" t="n"/>
      <c r="N891" s="6" t="n"/>
      <c r="O891" s="6" t="n"/>
      <c r="P891" s="10">
        <f>IF(A891="","",K891*L891)</f>
        <v/>
      </c>
      <c r="Q891" s="10">
        <f>IF(A891="","",IF(H891="Achat",(O891-L891)*K891,IF(H891="Vente",(L891-O891)*K891,0)))</f>
        <v/>
      </c>
      <c r="R891" s="10">
        <f>IF(A891="","",IFERROR(P891*VLOOKUP(F891,'Référentiels'!$A$2:$C$6,3,FALSE),0))</f>
        <v/>
      </c>
      <c r="S891" s="10">
        <f>IF(A891="","",Q891-R891)</f>
        <v/>
      </c>
      <c r="T891" s="10">
        <f>IF(A891="","",MAX(L891-M891,M891-L891)*K891)</f>
        <v/>
      </c>
      <c r="U891" s="11">
        <f>IF(A891="","",IFERROR(S891/T891,0))</f>
        <v/>
      </c>
      <c r="V891" s="12">
        <f>IF(A891="","",IF(S891&gt;0,"Gagnant",IF(S891&lt;0,"Perdant","Égalité")))</f>
        <v/>
      </c>
      <c r="W891" s="2" t="n"/>
      <c r="X891" s="4" t="n"/>
    </row>
    <row r="892">
      <c r="A892" s="2" t="n"/>
      <c r="B892" s="3" t="n"/>
      <c r="C892" s="3" t="n"/>
      <c r="D892" s="4" t="n"/>
      <c r="E892" s="4" t="n"/>
      <c r="F892" s="4" t="n"/>
      <c r="G892" s="4" t="n"/>
      <c r="H892" s="2" t="n"/>
      <c r="I892" s="4" t="n"/>
      <c r="J892" s="2" t="n"/>
      <c r="K892" s="5" t="n"/>
      <c r="L892" s="6" t="n"/>
      <c r="M892" s="6" t="n"/>
      <c r="N892" s="6" t="n"/>
      <c r="O892" s="6" t="n"/>
      <c r="P892" s="7">
        <f>IF(A892="","",K892*L892)</f>
        <v/>
      </c>
      <c r="Q892" s="7">
        <f>IF(A892="","",IF(H892="Achat",(O892-L892)*K892,IF(H892="Vente",(L892-O892)*K892,0)))</f>
        <v/>
      </c>
      <c r="R892" s="7">
        <f>IF(A892="","",IFERROR(P892*VLOOKUP(F892,'Référentiels'!$A$2:$C$6,3,FALSE),0))</f>
        <v/>
      </c>
      <c r="S892" s="7">
        <f>IF(A892="","",Q892-R892)</f>
        <v/>
      </c>
      <c r="T892" s="7">
        <f>IF(A892="","",MAX(L892-M892,M892-L892)*K892)</f>
        <v/>
      </c>
      <c r="U892" s="8">
        <f>IF(A892="","",IFERROR(S892/T892,0))</f>
        <v/>
      </c>
      <c r="V892" s="9">
        <f>IF(A892="","",IF(S892&gt;0,"Gagnant",IF(S892&lt;0,"Perdant","Égalité")))</f>
        <v/>
      </c>
      <c r="W892" s="2" t="n"/>
      <c r="X892" s="4" t="n"/>
    </row>
    <row r="893">
      <c r="A893" s="2" t="n"/>
      <c r="B893" s="3" t="n"/>
      <c r="C893" s="3" t="n"/>
      <c r="D893" s="4" t="n"/>
      <c r="E893" s="4" t="n"/>
      <c r="F893" s="4" t="n"/>
      <c r="G893" s="4" t="n"/>
      <c r="H893" s="2" t="n"/>
      <c r="I893" s="4" t="n"/>
      <c r="J893" s="2" t="n"/>
      <c r="K893" s="5" t="n"/>
      <c r="L893" s="6" t="n"/>
      <c r="M893" s="6" t="n"/>
      <c r="N893" s="6" t="n"/>
      <c r="O893" s="6" t="n"/>
      <c r="P893" s="10">
        <f>IF(A893="","",K893*L893)</f>
        <v/>
      </c>
      <c r="Q893" s="10">
        <f>IF(A893="","",IF(H893="Achat",(O893-L893)*K893,IF(H893="Vente",(L893-O893)*K893,0)))</f>
        <v/>
      </c>
      <c r="R893" s="10">
        <f>IF(A893="","",IFERROR(P893*VLOOKUP(F893,'Référentiels'!$A$2:$C$6,3,FALSE),0))</f>
        <v/>
      </c>
      <c r="S893" s="10">
        <f>IF(A893="","",Q893-R893)</f>
        <v/>
      </c>
      <c r="T893" s="10">
        <f>IF(A893="","",MAX(L893-M893,M893-L893)*K893)</f>
        <v/>
      </c>
      <c r="U893" s="11">
        <f>IF(A893="","",IFERROR(S893/T893,0))</f>
        <v/>
      </c>
      <c r="V893" s="12">
        <f>IF(A893="","",IF(S893&gt;0,"Gagnant",IF(S893&lt;0,"Perdant","Égalité")))</f>
        <v/>
      </c>
      <c r="W893" s="2" t="n"/>
      <c r="X893" s="4" t="n"/>
    </row>
    <row r="894">
      <c r="A894" s="2" t="n"/>
      <c r="B894" s="3" t="n"/>
      <c r="C894" s="3" t="n"/>
      <c r="D894" s="4" t="n"/>
      <c r="E894" s="4" t="n"/>
      <c r="F894" s="4" t="n"/>
      <c r="G894" s="4" t="n"/>
      <c r="H894" s="2" t="n"/>
      <c r="I894" s="4" t="n"/>
      <c r="J894" s="2" t="n"/>
      <c r="K894" s="5" t="n"/>
      <c r="L894" s="6" t="n"/>
      <c r="M894" s="6" t="n"/>
      <c r="N894" s="6" t="n"/>
      <c r="O894" s="6" t="n"/>
      <c r="P894" s="7">
        <f>IF(A894="","",K894*L894)</f>
        <v/>
      </c>
      <c r="Q894" s="7">
        <f>IF(A894="","",IF(H894="Achat",(O894-L894)*K894,IF(H894="Vente",(L894-O894)*K894,0)))</f>
        <v/>
      </c>
      <c r="R894" s="7">
        <f>IF(A894="","",IFERROR(P894*VLOOKUP(F894,'Référentiels'!$A$2:$C$6,3,FALSE),0))</f>
        <v/>
      </c>
      <c r="S894" s="7">
        <f>IF(A894="","",Q894-R894)</f>
        <v/>
      </c>
      <c r="T894" s="7">
        <f>IF(A894="","",MAX(L894-M894,M894-L894)*K894)</f>
        <v/>
      </c>
      <c r="U894" s="8">
        <f>IF(A894="","",IFERROR(S894/T894,0))</f>
        <v/>
      </c>
      <c r="V894" s="9">
        <f>IF(A894="","",IF(S894&gt;0,"Gagnant",IF(S894&lt;0,"Perdant","Égalité")))</f>
        <v/>
      </c>
      <c r="W894" s="2" t="n"/>
      <c r="X894" s="4" t="n"/>
    </row>
    <row r="895">
      <c r="A895" s="2" t="n"/>
      <c r="B895" s="3" t="n"/>
      <c r="C895" s="3" t="n"/>
      <c r="D895" s="4" t="n"/>
      <c r="E895" s="4" t="n"/>
      <c r="F895" s="4" t="n"/>
      <c r="G895" s="4" t="n"/>
      <c r="H895" s="2" t="n"/>
      <c r="I895" s="4" t="n"/>
      <c r="J895" s="2" t="n"/>
      <c r="K895" s="5" t="n"/>
      <c r="L895" s="6" t="n"/>
      <c r="M895" s="6" t="n"/>
      <c r="N895" s="6" t="n"/>
      <c r="O895" s="6" t="n"/>
      <c r="P895" s="10">
        <f>IF(A895="","",K895*L895)</f>
        <v/>
      </c>
      <c r="Q895" s="10">
        <f>IF(A895="","",IF(H895="Achat",(O895-L895)*K895,IF(H895="Vente",(L895-O895)*K895,0)))</f>
        <v/>
      </c>
      <c r="R895" s="10">
        <f>IF(A895="","",IFERROR(P895*VLOOKUP(F895,'Référentiels'!$A$2:$C$6,3,FALSE),0))</f>
        <v/>
      </c>
      <c r="S895" s="10">
        <f>IF(A895="","",Q895-R895)</f>
        <v/>
      </c>
      <c r="T895" s="10">
        <f>IF(A895="","",MAX(L895-M895,M895-L895)*K895)</f>
        <v/>
      </c>
      <c r="U895" s="11">
        <f>IF(A895="","",IFERROR(S895/T895,0))</f>
        <v/>
      </c>
      <c r="V895" s="12">
        <f>IF(A895="","",IF(S895&gt;0,"Gagnant",IF(S895&lt;0,"Perdant","Égalité")))</f>
        <v/>
      </c>
      <c r="W895" s="2" t="n"/>
      <c r="X895" s="4" t="n"/>
    </row>
    <row r="896">
      <c r="A896" s="2" t="n"/>
      <c r="B896" s="3" t="n"/>
      <c r="C896" s="3" t="n"/>
      <c r="D896" s="4" t="n"/>
      <c r="E896" s="4" t="n"/>
      <c r="F896" s="4" t="n"/>
      <c r="G896" s="4" t="n"/>
      <c r="H896" s="2" t="n"/>
      <c r="I896" s="4" t="n"/>
      <c r="J896" s="2" t="n"/>
      <c r="K896" s="5" t="n"/>
      <c r="L896" s="6" t="n"/>
      <c r="M896" s="6" t="n"/>
      <c r="N896" s="6" t="n"/>
      <c r="O896" s="6" t="n"/>
      <c r="P896" s="7">
        <f>IF(A896="","",K896*L896)</f>
        <v/>
      </c>
      <c r="Q896" s="7">
        <f>IF(A896="","",IF(H896="Achat",(O896-L896)*K896,IF(H896="Vente",(L896-O896)*K896,0)))</f>
        <v/>
      </c>
      <c r="R896" s="7">
        <f>IF(A896="","",IFERROR(P896*VLOOKUP(F896,'Référentiels'!$A$2:$C$6,3,FALSE),0))</f>
        <v/>
      </c>
      <c r="S896" s="7">
        <f>IF(A896="","",Q896-R896)</f>
        <v/>
      </c>
      <c r="T896" s="7">
        <f>IF(A896="","",MAX(L896-M896,M896-L896)*K896)</f>
        <v/>
      </c>
      <c r="U896" s="8">
        <f>IF(A896="","",IFERROR(S896/T896,0))</f>
        <v/>
      </c>
      <c r="V896" s="9">
        <f>IF(A896="","",IF(S896&gt;0,"Gagnant",IF(S896&lt;0,"Perdant","Égalité")))</f>
        <v/>
      </c>
      <c r="W896" s="2" t="n"/>
      <c r="X896" s="4" t="n"/>
    </row>
    <row r="897">
      <c r="A897" s="2" t="n"/>
      <c r="B897" s="3" t="n"/>
      <c r="C897" s="3" t="n"/>
      <c r="D897" s="4" t="n"/>
      <c r="E897" s="4" t="n"/>
      <c r="F897" s="4" t="n"/>
      <c r="G897" s="4" t="n"/>
      <c r="H897" s="2" t="n"/>
      <c r="I897" s="4" t="n"/>
      <c r="J897" s="2" t="n"/>
      <c r="K897" s="5" t="n"/>
      <c r="L897" s="6" t="n"/>
      <c r="M897" s="6" t="n"/>
      <c r="N897" s="6" t="n"/>
      <c r="O897" s="6" t="n"/>
      <c r="P897" s="10">
        <f>IF(A897="","",K897*L897)</f>
        <v/>
      </c>
      <c r="Q897" s="10">
        <f>IF(A897="","",IF(H897="Achat",(O897-L897)*K897,IF(H897="Vente",(L897-O897)*K897,0)))</f>
        <v/>
      </c>
      <c r="R897" s="10">
        <f>IF(A897="","",IFERROR(P897*VLOOKUP(F897,'Référentiels'!$A$2:$C$6,3,FALSE),0))</f>
        <v/>
      </c>
      <c r="S897" s="10">
        <f>IF(A897="","",Q897-R897)</f>
        <v/>
      </c>
      <c r="T897" s="10">
        <f>IF(A897="","",MAX(L897-M897,M897-L897)*K897)</f>
        <v/>
      </c>
      <c r="U897" s="11">
        <f>IF(A897="","",IFERROR(S897/T897,0))</f>
        <v/>
      </c>
      <c r="V897" s="12">
        <f>IF(A897="","",IF(S897&gt;0,"Gagnant",IF(S897&lt;0,"Perdant","Égalité")))</f>
        <v/>
      </c>
      <c r="W897" s="2" t="n"/>
      <c r="X897" s="4" t="n"/>
    </row>
    <row r="898">
      <c r="A898" s="2" t="n"/>
      <c r="B898" s="3" t="n"/>
      <c r="C898" s="3" t="n"/>
      <c r="D898" s="4" t="n"/>
      <c r="E898" s="4" t="n"/>
      <c r="F898" s="4" t="n"/>
      <c r="G898" s="4" t="n"/>
      <c r="H898" s="2" t="n"/>
      <c r="I898" s="4" t="n"/>
      <c r="J898" s="2" t="n"/>
      <c r="K898" s="5" t="n"/>
      <c r="L898" s="6" t="n"/>
      <c r="M898" s="6" t="n"/>
      <c r="N898" s="6" t="n"/>
      <c r="O898" s="6" t="n"/>
      <c r="P898" s="7">
        <f>IF(A898="","",K898*L898)</f>
        <v/>
      </c>
      <c r="Q898" s="7">
        <f>IF(A898="","",IF(H898="Achat",(O898-L898)*K898,IF(H898="Vente",(L898-O898)*K898,0)))</f>
        <v/>
      </c>
      <c r="R898" s="7">
        <f>IF(A898="","",IFERROR(P898*VLOOKUP(F898,'Référentiels'!$A$2:$C$6,3,FALSE),0))</f>
        <v/>
      </c>
      <c r="S898" s="7">
        <f>IF(A898="","",Q898-R898)</f>
        <v/>
      </c>
      <c r="T898" s="7">
        <f>IF(A898="","",MAX(L898-M898,M898-L898)*K898)</f>
        <v/>
      </c>
      <c r="U898" s="8">
        <f>IF(A898="","",IFERROR(S898/T898,0))</f>
        <v/>
      </c>
      <c r="V898" s="9">
        <f>IF(A898="","",IF(S898&gt;0,"Gagnant",IF(S898&lt;0,"Perdant","Égalité")))</f>
        <v/>
      </c>
      <c r="W898" s="2" t="n"/>
      <c r="X898" s="4" t="n"/>
    </row>
    <row r="899">
      <c r="A899" s="2" t="n"/>
      <c r="B899" s="3" t="n"/>
      <c r="C899" s="3" t="n"/>
      <c r="D899" s="4" t="n"/>
      <c r="E899" s="4" t="n"/>
      <c r="F899" s="4" t="n"/>
      <c r="G899" s="4" t="n"/>
      <c r="H899" s="2" t="n"/>
      <c r="I899" s="4" t="n"/>
      <c r="J899" s="2" t="n"/>
      <c r="K899" s="5" t="n"/>
      <c r="L899" s="6" t="n"/>
      <c r="M899" s="6" t="n"/>
      <c r="N899" s="6" t="n"/>
      <c r="O899" s="6" t="n"/>
      <c r="P899" s="10">
        <f>IF(A899="","",K899*L899)</f>
        <v/>
      </c>
      <c r="Q899" s="10">
        <f>IF(A899="","",IF(H899="Achat",(O899-L899)*K899,IF(H899="Vente",(L899-O899)*K899,0)))</f>
        <v/>
      </c>
      <c r="R899" s="10">
        <f>IF(A899="","",IFERROR(P899*VLOOKUP(F899,'Référentiels'!$A$2:$C$6,3,FALSE),0))</f>
        <v/>
      </c>
      <c r="S899" s="10">
        <f>IF(A899="","",Q899-R899)</f>
        <v/>
      </c>
      <c r="T899" s="10">
        <f>IF(A899="","",MAX(L899-M899,M899-L899)*K899)</f>
        <v/>
      </c>
      <c r="U899" s="11">
        <f>IF(A899="","",IFERROR(S899/T899,0))</f>
        <v/>
      </c>
      <c r="V899" s="12">
        <f>IF(A899="","",IF(S899&gt;0,"Gagnant",IF(S899&lt;0,"Perdant","Égalité")))</f>
        <v/>
      </c>
      <c r="W899" s="2" t="n"/>
      <c r="X899" s="4" t="n"/>
    </row>
    <row r="900">
      <c r="A900" s="2" t="n"/>
      <c r="B900" s="3" t="n"/>
      <c r="C900" s="3" t="n"/>
      <c r="D900" s="4" t="n"/>
      <c r="E900" s="4" t="n"/>
      <c r="F900" s="4" t="n"/>
      <c r="G900" s="4" t="n"/>
      <c r="H900" s="2" t="n"/>
      <c r="I900" s="4" t="n"/>
      <c r="J900" s="2" t="n"/>
      <c r="K900" s="5" t="n"/>
      <c r="L900" s="6" t="n"/>
      <c r="M900" s="6" t="n"/>
      <c r="N900" s="6" t="n"/>
      <c r="O900" s="6" t="n"/>
      <c r="P900" s="7">
        <f>IF(A900="","",K900*L900)</f>
        <v/>
      </c>
      <c r="Q900" s="7">
        <f>IF(A900="","",IF(H900="Achat",(O900-L900)*K900,IF(H900="Vente",(L900-O900)*K900,0)))</f>
        <v/>
      </c>
      <c r="R900" s="7">
        <f>IF(A900="","",IFERROR(P900*VLOOKUP(F900,'Référentiels'!$A$2:$C$6,3,FALSE),0))</f>
        <v/>
      </c>
      <c r="S900" s="7">
        <f>IF(A900="","",Q900-R900)</f>
        <v/>
      </c>
      <c r="T900" s="7">
        <f>IF(A900="","",MAX(L900-M900,M900-L900)*K900)</f>
        <v/>
      </c>
      <c r="U900" s="8">
        <f>IF(A900="","",IFERROR(S900/T900,0))</f>
        <v/>
      </c>
      <c r="V900" s="9">
        <f>IF(A900="","",IF(S900&gt;0,"Gagnant",IF(S900&lt;0,"Perdant","Égalité")))</f>
        <v/>
      </c>
      <c r="W900" s="2" t="n"/>
      <c r="X900" s="4" t="n"/>
    </row>
    <row r="901">
      <c r="A901" s="2" t="n"/>
      <c r="B901" s="3" t="n"/>
      <c r="C901" s="3" t="n"/>
      <c r="D901" s="4" t="n"/>
      <c r="E901" s="4" t="n"/>
      <c r="F901" s="4" t="n"/>
      <c r="G901" s="4" t="n"/>
      <c r="H901" s="2" t="n"/>
      <c r="I901" s="4" t="n"/>
      <c r="J901" s="2" t="n"/>
      <c r="K901" s="5" t="n"/>
      <c r="L901" s="6" t="n"/>
      <c r="M901" s="6" t="n"/>
      <c r="N901" s="6" t="n"/>
      <c r="O901" s="6" t="n"/>
      <c r="P901" s="10">
        <f>IF(A901="","",K901*L901)</f>
        <v/>
      </c>
      <c r="Q901" s="10">
        <f>IF(A901="","",IF(H901="Achat",(O901-L901)*K901,IF(H901="Vente",(L901-O901)*K901,0)))</f>
        <v/>
      </c>
      <c r="R901" s="10">
        <f>IF(A901="","",IFERROR(P901*VLOOKUP(F901,'Référentiels'!$A$2:$C$6,3,FALSE),0))</f>
        <v/>
      </c>
      <c r="S901" s="10">
        <f>IF(A901="","",Q901-R901)</f>
        <v/>
      </c>
      <c r="T901" s="10">
        <f>IF(A901="","",MAX(L901-M901,M901-L901)*K901)</f>
        <v/>
      </c>
      <c r="U901" s="11">
        <f>IF(A901="","",IFERROR(S901/T901,0))</f>
        <v/>
      </c>
      <c r="V901" s="12">
        <f>IF(A901="","",IF(S901&gt;0,"Gagnant",IF(S901&lt;0,"Perdant","Égalité")))</f>
        <v/>
      </c>
      <c r="W901" s="2" t="n"/>
      <c r="X901" s="4" t="n"/>
    </row>
    <row r="902">
      <c r="A902" s="2" t="n"/>
      <c r="B902" s="3" t="n"/>
      <c r="C902" s="3" t="n"/>
      <c r="D902" s="4" t="n"/>
      <c r="E902" s="4" t="n"/>
      <c r="F902" s="4" t="n"/>
      <c r="G902" s="4" t="n"/>
      <c r="H902" s="2" t="n"/>
      <c r="I902" s="4" t="n"/>
      <c r="J902" s="2" t="n"/>
      <c r="K902" s="5" t="n"/>
      <c r="L902" s="6" t="n"/>
      <c r="M902" s="6" t="n"/>
      <c r="N902" s="6" t="n"/>
      <c r="O902" s="6" t="n"/>
      <c r="P902" s="7">
        <f>IF(A902="","",K902*L902)</f>
        <v/>
      </c>
      <c r="Q902" s="7">
        <f>IF(A902="","",IF(H902="Achat",(O902-L902)*K902,IF(H902="Vente",(L902-O902)*K902,0)))</f>
        <v/>
      </c>
      <c r="R902" s="7">
        <f>IF(A902="","",IFERROR(P902*VLOOKUP(F902,'Référentiels'!$A$2:$C$6,3,FALSE),0))</f>
        <v/>
      </c>
      <c r="S902" s="7">
        <f>IF(A902="","",Q902-R902)</f>
        <v/>
      </c>
      <c r="T902" s="7">
        <f>IF(A902="","",MAX(L902-M902,M902-L902)*K902)</f>
        <v/>
      </c>
      <c r="U902" s="8">
        <f>IF(A902="","",IFERROR(S902/T902,0))</f>
        <v/>
      </c>
      <c r="V902" s="9">
        <f>IF(A902="","",IF(S902&gt;0,"Gagnant",IF(S902&lt;0,"Perdant","Égalité")))</f>
        <v/>
      </c>
      <c r="W902" s="2" t="n"/>
      <c r="X902" s="4" t="n"/>
    </row>
    <row r="903">
      <c r="A903" s="2" t="n"/>
      <c r="B903" s="3" t="n"/>
      <c r="C903" s="3" t="n"/>
      <c r="D903" s="4" t="n"/>
      <c r="E903" s="4" t="n"/>
      <c r="F903" s="4" t="n"/>
      <c r="G903" s="4" t="n"/>
      <c r="H903" s="2" t="n"/>
      <c r="I903" s="4" t="n"/>
      <c r="J903" s="2" t="n"/>
      <c r="K903" s="5" t="n"/>
      <c r="L903" s="6" t="n"/>
      <c r="M903" s="6" t="n"/>
      <c r="N903" s="6" t="n"/>
      <c r="O903" s="6" t="n"/>
      <c r="P903" s="10">
        <f>IF(A903="","",K903*L903)</f>
        <v/>
      </c>
      <c r="Q903" s="10">
        <f>IF(A903="","",IF(H903="Achat",(O903-L903)*K903,IF(H903="Vente",(L903-O903)*K903,0)))</f>
        <v/>
      </c>
      <c r="R903" s="10">
        <f>IF(A903="","",IFERROR(P903*VLOOKUP(F903,'Référentiels'!$A$2:$C$6,3,FALSE),0))</f>
        <v/>
      </c>
      <c r="S903" s="10">
        <f>IF(A903="","",Q903-R903)</f>
        <v/>
      </c>
      <c r="T903" s="10">
        <f>IF(A903="","",MAX(L903-M903,M903-L903)*K903)</f>
        <v/>
      </c>
      <c r="U903" s="11">
        <f>IF(A903="","",IFERROR(S903/T903,0))</f>
        <v/>
      </c>
      <c r="V903" s="12">
        <f>IF(A903="","",IF(S903&gt;0,"Gagnant",IF(S903&lt;0,"Perdant","Égalité")))</f>
        <v/>
      </c>
      <c r="W903" s="2" t="n"/>
      <c r="X903" s="4" t="n"/>
    </row>
    <row r="904">
      <c r="A904" s="2" t="n"/>
      <c r="B904" s="3" t="n"/>
      <c r="C904" s="3" t="n"/>
      <c r="D904" s="4" t="n"/>
      <c r="E904" s="4" t="n"/>
      <c r="F904" s="4" t="n"/>
      <c r="G904" s="4" t="n"/>
      <c r="H904" s="2" t="n"/>
      <c r="I904" s="4" t="n"/>
      <c r="J904" s="2" t="n"/>
      <c r="K904" s="5" t="n"/>
      <c r="L904" s="6" t="n"/>
      <c r="M904" s="6" t="n"/>
      <c r="N904" s="6" t="n"/>
      <c r="O904" s="6" t="n"/>
      <c r="P904" s="7">
        <f>IF(A904="","",K904*L904)</f>
        <v/>
      </c>
      <c r="Q904" s="7">
        <f>IF(A904="","",IF(H904="Achat",(O904-L904)*K904,IF(H904="Vente",(L904-O904)*K904,0)))</f>
        <v/>
      </c>
      <c r="R904" s="7">
        <f>IF(A904="","",IFERROR(P904*VLOOKUP(F904,'Référentiels'!$A$2:$C$6,3,FALSE),0))</f>
        <v/>
      </c>
      <c r="S904" s="7">
        <f>IF(A904="","",Q904-R904)</f>
        <v/>
      </c>
      <c r="T904" s="7">
        <f>IF(A904="","",MAX(L904-M904,M904-L904)*K904)</f>
        <v/>
      </c>
      <c r="U904" s="8">
        <f>IF(A904="","",IFERROR(S904/T904,0))</f>
        <v/>
      </c>
      <c r="V904" s="9">
        <f>IF(A904="","",IF(S904&gt;0,"Gagnant",IF(S904&lt;0,"Perdant","Égalité")))</f>
        <v/>
      </c>
      <c r="W904" s="2" t="n"/>
      <c r="X904" s="4" t="n"/>
    </row>
    <row r="905">
      <c r="A905" s="2" t="n"/>
      <c r="B905" s="3" t="n"/>
      <c r="C905" s="3" t="n"/>
      <c r="D905" s="4" t="n"/>
      <c r="E905" s="4" t="n"/>
      <c r="F905" s="4" t="n"/>
      <c r="G905" s="4" t="n"/>
      <c r="H905" s="2" t="n"/>
      <c r="I905" s="4" t="n"/>
      <c r="J905" s="2" t="n"/>
      <c r="K905" s="5" t="n"/>
      <c r="L905" s="6" t="n"/>
      <c r="M905" s="6" t="n"/>
      <c r="N905" s="6" t="n"/>
      <c r="O905" s="6" t="n"/>
      <c r="P905" s="10">
        <f>IF(A905="","",K905*L905)</f>
        <v/>
      </c>
      <c r="Q905" s="10">
        <f>IF(A905="","",IF(H905="Achat",(O905-L905)*K905,IF(H905="Vente",(L905-O905)*K905,0)))</f>
        <v/>
      </c>
      <c r="R905" s="10">
        <f>IF(A905="","",IFERROR(P905*VLOOKUP(F905,'Référentiels'!$A$2:$C$6,3,FALSE),0))</f>
        <v/>
      </c>
      <c r="S905" s="10">
        <f>IF(A905="","",Q905-R905)</f>
        <v/>
      </c>
      <c r="T905" s="10">
        <f>IF(A905="","",MAX(L905-M905,M905-L905)*K905)</f>
        <v/>
      </c>
      <c r="U905" s="11">
        <f>IF(A905="","",IFERROR(S905/T905,0))</f>
        <v/>
      </c>
      <c r="V905" s="12">
        <f>IF(A905="","",IF(S905&gt;0,"Gagnant",IF(S905&lt;0,"Perdant","Égalité")))</f>
        <v/>
      </c>
      <c r="W905" s="2" t="n"/>
      <c r="X905" s="4" t="n"/>
    </row>
    <row r="906">
      <c r="A906" s="2" t="n"/>
      <c r="B906" s="3" t="n"/>
      <c r="C906" s="3" t="n"/>
      <c r="D906" s="4" t="n"/>
      <c r="E906" s="4" t="n"/>
      <c r="F906" s="4" t="n"/>
      <c r="G906" s="4" t="n"/>
      <c r="H906" s="2" t="n"/>
      <c r="I906" s="4" t="n"/>
      <c r="J906" s="2" t="n"/>
      <c r="K906" s="5" t="n"/>
      <c r="L906" s="6" t="n"/>
      <c r="M906" s="6" t="n"/>
      <c r="N906" s="6" t="n"/>
      <c r="O906" s="6" t="n"/>
      <c r="P906" s="7">
        <f>IF(A906="","",K906*L906)</f>
        <v/>
      </c>
      <c r="Q906" s="7">
        <f>IF(A906="","",IF(H906="Achat",(O906-L906)*K906,IF(H906="Vente",(L906-O906)*K906,0)))</f>
        <v/>
      </c>
      <c r="R906" s="7">
        <f>IF(A906="","",IFERROR(P906*VLOOKUP(F906,'Référentiels'!$A$2:$C$6,3,FALSE),0))</f>
        <v/>
      </c>
      <c r="S906" s="7">
        <f>IF(A906="","",Q906-R906)</f>
        <v/>
      </c>
      <c r="T906" s="7">
        <f>IF(A906="","",MAX(L906-M906,M906-L906)*K906)</f>
        <v/>
      </c>
      <c r="U906" s="8">
        <f>IF(A906="","",IFERROR(S906/T906,0))</f>
        <v/>
      </c>
      <c r="V906" s="9">
        <f>IF(A906="","",IF(S906&gt;0,"Gagnant",IF(S906&lt;0,"Perdant","Égalité")))</f>
        <v/>
      </c>
      <c r="W906" s="2" t="n"/>
      <c r="X906" s="4" t="n"/>
    </row>
    <row r="907">
      <c r="A907" s="2" t="n"/>
      <c r="B907" s="3" t="n"/>
      <c r="C907" s="3" t="n"/>
      <c r="D907" s="4" t="n"/>
      <c r="E907" s="4" t="n"/>
      <c r="F907" s="4" t="n"/>
      <c r="G907" s="4" t="n"/>
      <c r="H907" s="2" t="n"/>
      <c r="I907" s="4" t="n"/>
      <c r="J907" s="2" t="n"/>
      <c r="K907" s="5" t="n"/>
      <c r="L907" s="6" t="n"/>
      <c r="M907" s="6" t="n"/>
      <c r="N907" s="6" t="n"/>
      <c r="O907" s="6" t="n"/>
      <c r="P907" s="10">
        <f>IF(A907="","",K907*L907)</f>
        <v/>
      </c>
      <c r="Q907" s="10">
        <f>IF(A907="","",IF(H907="Achat",(O907-L907)*K907,IF(H907="Vente",(L907-O907)*K907,0)))</f>
        <v/>
      </c>
      <c r="R907" s="10">
        <f>IF(A907="","",IFERROR(P907*VLOOKUP(F907,'Référentiels'!$A$2:$C$6,3,FALSE),0))</f>
        <v/>
      </c>
      <c r="S907" s="10">
        <f>IF(A907="","",Q907-R907)</f>
        <v/>
      </c>
      <c r="T907" s="10">
        <f>IF(A907="","",MAX(L907-M907,M907-L907)*K907)</f>
        <v/>
      </c>
      <c r="U907" s="11">
        <f>IF(A907="","",IFERROR(S907/T907,0))</f>
        <v/>
      </c>
      <c r="V907" s="12">
        <f>IF(A907="","",IF(S907&gt;0,"Gagnant",IF(S907&lt;0,"Perdant","Égalité")))</f>
        <v/>
      </c>
      <c r="W907" s="2" t="n"/>
      <c r="X907" s="4" t="n"/>
    </row>
    <row r="908">
      <c r="A908" s="2" t="n"/>
      <c r="B908" s="3" t="n"/>
      <c r="C908" s="3" t="n"/>
      <c r="D908" s="4" t="n"/>
      <c r="E908" s="4" t="n"/>
      <c r="F908" s="4" t="n"/>
      <c r="G908" s="4" t="n"/>
      <c r="H908" s="2" t="n"/>
      <c r="I908" s="4" t="n"/>
      <c r="J908" s="2" t="n"/>
      <c r="K908" s="5" t="n"/>
      <c r="L908" s="6" t="n"/>
      <c r="M908" s="6" t="n"/>
      <c r="N908" s="6" t="n"/>
      <c r="O908" s="6" t="n"/>
      <c r="P908" s="7">
        <f>IF(A908="","",K908*L908)</f>
        <v/>
      </c>
      <c r="Q908" s="7">
        <f>IF(A908="","",IF(H908="Achat",(O908-L908)*K908,IF(H908="Vente",(L908-O908)*K908,0)))</f>
        <v/>
      </c>
      <c r="R908" s="7">
        <f>IF(A908="","",IFERROR(P908*VLOOKUP(F908,'Référentiels'!$A$2:$C$6,3,FALSE),0))</f>
        <v/>
      </c>
      <c r="S908" s="7">
        <f>IF(A908="","",Q908-R908)</f>
        <v/>
      </c>
      <c r="T908" s="7">
        <f>IF(A908="","",MAX(L908-M908,M908-L908)*K908)</f>
        <v/>
      </c>
      <c r="U908" s="8">
        <f>IF(A908="","",IFERROR(S908/T908,0))</f>
        <v/>
      </c>
      <c r="V908" s="9">
        <f>IF(A908="","",IF(S908&gt;0,"Gagnant",IF(S908&lt;0,"Perdant","Égalité")))</f>
        <v/>
      </c>
      <c r="W908" s="2" t="n"/>
      <c r="X908" s="4" t="n"/>
    </row>
    <row r="909">
      <c r="A909" s="2" t="n"/>
      <c r="B909" s="3" t="n"/>
      <c r="C909" s="3" t="n"/>
      <c r="D909" s="4" t="n"/>
      <c r="E909" s="4" t="n"/>
      <c r="F909" s="4" t="n"/>
      <c r="G909" s="4" t="n"/>
      <c r="H909" s="2" t="n"/>
      <c r="I909" s="4" t="n"/>
      <c r="J909" s="2" t="n"/>
      <c r="K909" s="5" t="n"/>
      <c r="L909" s="6" t="n"/>
      <c r="M909" s="6" t="n"/>
      <c r="N909" s="6" t="n"/>
      <c r="O909" s="6" t="n"/>
      <c r="P909" s="10">
        <f>IF(A909="","",K909*L909)</f>
        <v/>
      </c>
      <c r="Q909" s="10">
        <f>IF(A909="","",IF(H909="Achat",(O909-L909)*K909,IF(H909="Vente",(L909-O909)*K909,0)))</f>
        <v/>
      </c>
      <c r="R909" s="10">
        <f>IF(A909="","",IFERROR(P909*VLOOKUP(F909,'Référentiels'!$A$2:$C$6,3,FALSE),0))</f>
        <v/>
      </c>
      <c r="S909" s="10">
        <f>IF(A909="","",Q909-R909)</f>
        <v/>
      </c>
      <c r="T909" s="10">
        <f>IF(A909="","",MAX(L909-M909,M909-L909)*K909)</f>
        <v/>
      </c>
      <c r="U909" s="11">
        <f>IF(A909="","",IFERROR(S909/T909,0))</f>
        <v/>
      </c>
      <c r="V909" s="12">
        <f>IF(A909="","",IF(S909&gt;0,"Gagnant",IF(S909&lt;0,"Perdant","Égalité")))</f>
        <v/>
      </c>
      <c r="W909" s="2" t="n"/>
      <c r="X909" s="4" t="n"/>
    </row>
    <row r="910">
      <c r="A910" s="2" t="n"/>
      <c r="B910" s="3" t="n"/>
      <c r="C910" s="3" t="n"/>
      <c r="D910" s="4" t="n"/>
      <c r="E910" s="4" t="n"/>
      <c r="F910" s="4" t="n"/>
      <c r="G910" s="4" t="n"/>
      <c r="H910" s="2" t="n"/>
      <c r="I910" s="4" t="n"/>
      <c r="J910" s="2" t="n"/>
      <c r="K910" s="5" t="n"/>
      <c r="L910" s="6" t="n"/>
      <c r="M910" s="6" t="n"/>
      <c r="N910" s="6" t="n"/>
      <c r="O910" s="6" t="n"/>
      <c r="P910" s="7">
        <f>IF(A910="","",K910*L910)</f>
        <v/>
      </c>
      <c r="Q910" s="7">
        <f>IF(A910="","",IF(H910="Achat",(O910-L910)*K910,IF(H910="Vente",(L910-O910)*K910,0)))</f>
        <v/>
      </c>
      <c r="R910" s="7">
        <f>IF(A910="","",IFERROR(P910*VLOOKUP(F910,'Référentiels'!$A$2:$C$6,3,FALSE),0))</f>
        <v/>
      </c>
      <c r="S910" s="7">
        <f>IF(A910="","",Q910-R910)</f>
        <v/>
      </c>
      <c r="T910" s="7">
        <f>IF(A910="","",MAX(L910-M910,M910-L910)*K910)</f>
        <v/>
      </c>
      <c r="U910" s="8">
        <f>IF(A910="","",IFERROR(S910/T910,0))</f>
        <v/>
      </c>
      <c r="V910" s="9">
        <f>IF(A910="","",IF(S910&gt;0,"Gagnant",IF(S910&lt;0,"Perdant","Égalité")))</f>
        <v/>
      </c>
      <c r="W910" s="2" t="n"/>
      <c r="X910" s="4" t="n"/>
    </row>
    <row r="911">
      <c r="A911" s="2" t="n"/>
      <c r="B911" s="3" t="n"/>
      <c r="C911" s="3" t="n"/>
      <c r="D911" s="4" t="n"/>
      <c r="E911" s="4" t="n"/>
      <c r="F911" s="4" t="n"/>
      <c r="G911" s="4" t="n"/>
      <c r="H911" s="2" t="n"/>
      <c r="I911" s="4" t="n"/>
      <c r="J911" s="2" t="n"/>
      <c r="K911" s="5" t="n"/>
      <c r="L911" s="6" t="n"/>
      <c r="M911" s="6" t="n"/>
      <c r="N911" s="6" t="n"/>
      <c r="O911" s="6" t="n"/>
      <c r="P911" s="10">
        <f>IF(A911="","",K911*L911)</f>
        <v/>
      </c>
      <c r="Q911" s="10">
        <f>IF(A911="","",IF(H911="Achat",(O911-L911)*K911,IF(H911="Vente",(L911-O911)*K911,0)))</f>
        <v/>
      </c>
      <c r="R911" s="10">
        <f>IF(A911="","",IFERROR(P911*VLOOKUP(F911,'Référentiels'!$A$2:$C$6,3,FALSE),0))</f>
        <v/>
      </c>
      <c r="S911" s="10">
        <f>IF(A911="","",Q911-R911)</f>
        <v/>
      </c>
      <c r="T911" s="10">
        <f>IF(A911="","",MAX(L911-M911,M911-L911)*K911)</f>
        <v/>
      </c>
      <c r="U911" s="11">
        <f>IF(A911="","",IFERROR(S911/T911,0))</f>
        <v/>
      </c>
      <c r="V911" s="12">
        <f>IF(A911="","",IF(S911&gt;0,"Gagnant",IF(S911&lt;0,"Perdant","Égalité")))</f>
        <v/>
      </c>
      <c r="W911" s="2" t="n"/>
      <c r="X911" s="4" t="n"/>
    </row>
    <row r="912">
      <c r="A912" s="2" t="n"/>
      <c r="B912" s="3" t="n"/>
      <c r="C912" s="3" t="n"/>
      <c r="D912" s="4" t="n"/>
      <c r="E912" s="4" t="n"/>
      <c r="F912" s="4" t="n"/>
      <c r="G912" s="4" t="n"/>
      <c r="H912" s="2" t="n"/>
      <c r="I912" s="4" t="n"/>
      <c r="J912" s="2" t="n"/>
      <c r="K912" s="5" t="n"/>
      <c r="L912" s="6" t="n"/>
      <c r="M912" s="6" t="n"/>
      <c r="N912" s="6" t="n"/>
      <c r="O912" s="6" t="n"/>
      <c r="P912" s="7">
        <f>IF(A912="","",K912*L912)</f>
        <v/>
      </c>
      <c r="Q912" s="7">
        <f>IF(A912="","",IF(H912="Achat",(O912-L912)*K912,IF(H912="Vente",(L912-O912)*K912,0)))</f>
        <v/>
      </c>
      <c r="R912" s="7">
        <f>IF(A912="","",IFERROR(P912*VLOOKUP(F912,'Référentiels'!$A$2:$C$6,3,FALSE),0))</f>
        <v/>
      </c>
      <c r="S912" s="7">
        <f>IF(A912="","",Q912-R912)</f>
        <v/>
      </c>
      <c r="T912" s="7">
        <f>IF(A912="","",MAX(L912-M912,M912-L912)*K912)</f>
        <v/>
      </c>
      <c r="U912" s="8">
        <f>IF(A912="","",IFERROR(S912/T912,0))</f>
        <v/>
      </c>
      <c r="V912" s="9">
        <f>IF(A912="","",IF(S912&gt;0,"Gagnant",IF(S912&lt;0,"Perdant","Égalité")))</f>
        <v/>
      </c>
      <c r="W912" s="2" t="n"/>
      <c r="X912" s="4" t="n"/>
    </row>
    <row r="913">
      <c r="A913" s="2" t="n"/>
      <c r="B913" s="3" t="n"/>
      <c r="C913" s="3" t="n"/>
      <c r="D913" s="4" t="n"/>
      <c r="E913" s="4" t="n"/>
      <c r="F913" s="4" t="n"/>
      <c r="G913" s="4" t="n"/>
      <c r="H913" s="2" t="n"/>
      <c r="I913" s="4" t="n"/>
      <c r="J913" s="2" t="n"/>
      <c r="K913" s="5" t="n"/>
      <c r="L913" s="6" t="n"/>
      <c r="M913" s="6" t="n"/>
      <c r="N913" s="6" t="n"/>
      <c r="O913" s="6" t="n"/>
      <c r="P913" s="10">
        <f>IF(A913="","",K913*L913)</f>
        <v/>
      </c>
      <c r="Q913" s="10">
        <f>IF(A913="","",IF(H913="Achat",(O913-L913)*K913,IF(H913="Vente",(L913-O913)*K913,0)))</f>
        <v/>
      </c>
      <c r="R913" s="10">
        <f>IF(A913="","",IFERROR(P913*VLOOKUP(F913,'Référentiels'!$A$2:$C$6,3,FALSE),0))</f>
        <v/>
      </c>
      <c r="S913" s="10">
        <f>IF(A913="","",Q913-R913)</f>
        <v/>
      </c>
      <c r="T913" s="10">
        <f>IF(A913="","",MAX(L913-M913,M913-L913)*K913)</f>
        <v/>
      </c>
      <c r="U913" s="11">
        <f>IF(A913="","",IFERROR(S913/T913,0))</f>
        <v/>
      </c>
      <c r="V913" s="12">
        <f>IF(A913="","",IF(S913&gt;0,"Gagnant",IF(S913&lt;0,"Perdant","Égalité")))</f>
        <v/>
      </c>
      <c r="W913" s="2" t="n"/>
      <c r="X913" s="4" t="n"/>
    </row>
    <row r="914">
      <c r="A914" s="2" t="n"/>
      <c r="B914" s="3" t="n"/>
      <c r="C914" s="3" t="n"/>
      <c r="D914" s="4" t="n"/>
      <c r="E914" s="4" t="n"/>
      <c r="F914" s="4" t="n"/>
      <c r="G914" s="4" t="n"/>
      <c r="H914" s="2" t="n"/>
      <c r="I914" s="4" t="n"/>
      <c r="J914" s="2" t="n"/>
      <c r="K914" s="5" t="n"/>
      <c r="L914" s="6" t="n"/>
      <c r="M914" s="6" t="n"/>
      <c r="N914" s="6" t="n"/>
      <c r="O914" s="6" t="n"/>
      <c r="P914" s="7">
        <f>IF(A914="","",K914*L914)</f>
        <v/>
      </c>
      <c r="Q914" s="7">
        <f>IF(A914="","",IF(H914="Achat",(O914-L914)*K914,IF(H914="Vente",(L914-O914)*K914,0)))</f>
        <v/>
      </c>
      <c r="R914" s="7">
        <f>IF(A914="","",IFERROR(P914*VLOOKUP(F914,'Référentiels'!$A$2:$C$6,3,FALSE),0))</f>
        <v/>
      </c>
      <c r="S914" s="7">
        <f>IF(A914="","",Q914-R914)</f>
        <v/>
      </c>
      <c r="T914" s="7">
        <f>IF(A914="","",MAX(L914-M914,M914-L914)*K914)</f>
        <v/>
      </c>
      <c r="U914" s="8">
        <f>IF(A914="","",IFERROR(S914/T914,0))</f>
        <v/>
      </c>
      <c r="V914" s="9">
        <f>IF(A914="","",IF(S914&gt;0,"Gagnant",IF(S914&lt;0,"Perdant","Égalité")))</f>
        <v/>
      </c>
      <c r="W914" s="2" t="n"/>
      <c r="X914" s="4" t="n"/>
    </row>
    <row r="915">
      <c r="A915" s="2" t="n"/>
      <c r="B915" s="3" t="n"/>
      <c r="C915" s="3" t="n"/>
      <c r="D915" s="4" t="n"/>
      <c r="E915" s="4" t="n"/>
      <c r="F915" s="4" t="n"/>
      <c r="G915" s="4" t="n"/>
      <c r="H915" s="2" t="n"/>
      <c r="I915" s="4" t="n"/>
      <c r="J915" s="2" t="n"/>
      <c r="K915" s="5" t="n"/>
      <c r="L915" s="6" t="n"/>
      <c r="M915" s="6" t="n"/>
      <c r="N915" s="6" t="n"/>
      <c r="O915" s="6" t="n"/>
      <c r="P915" s="10">
        <f>IF(A915="","",K915*L915)</f>
        <v/>
      </c>
      <c r="Q915" s="10">
        <f>IF(A915="","",IF(H915="Achat",(O915-L915)*K915,IF(H915="Vente",(L915-O915)*K915,0)))</f>
        <v/>
      </c>
      <c r="R915" s="10">
        <f>IF(A915="","",IFERROR(P915*VLOOKUP(F915,'Référentiels'!$A$2:$C$6,3,FALSE),0))</f>
        <v/>
      </c>
      <c r="S915" s="10">
        <f>IF(A915="","",Q915-R915)</f>
        <v/>
      </c>
      <c r="T915" s="10">
        <f>IF(A915="","",MAX(L915-M915,M915-L915)*K915)</f>
        <v/>
      </c>
      <c r="U915" s="11">
        <f>IF(A915="","",IFERROR(S915/T915,0))</f>
        <v/>
      </c>
      <c r="V915" s="12">
        <f>IF(A915="","",IF(S915&gt;0,"Gagnant",IF(S915&lt;0,"Perdant","Égalité")))</f>
        <v/>
      </c>
      <c r="W915" s="2" t="n"/>
      <c r="X915" s="4" t="n"/>
    </row>
    <row r="916">
      <c r="A916" s="2" t="n"/>
      <c r="B916" s="3" t="n"/>
      <c r="C916" s="3" t="n"/>
      <c r="D916" s="4" t="n"/>
      <c r="E916" s="4" t="n"/>
      <c r="F916" s="4" t="n"/>
      <c r="G916" s="4" t="n"/>
      <c r="H916" s="2" t="n"/>
      <c r="I916" s="4" t="n"/>
      <c r="J916" s="2" t="n"/>
      <c r="K916" s="5" t="n"/>
      <c r="L916" s="6" t="n"/>
      <c r="M916" s="6" t="n"/>
      <c r="N916" s="6" t="n"/>
      <c r="O916" s="6" t="n"/>
      <c r="P916" s="7">
        <f>IF(A916="","",K916*L916)</f>
        <v/>
      </c>
      <c r="Q916" s="7">
        <f>IF(A916="","",IF(H916="Achat",(O916-L916)*K916,IF(H916="Vente",(L916-O916)*K916,0)))</f>
        <v/>
      </c>
      <c r="R916" s="7">
        <f>IF(A916="","",IFERROR(P916*VLOOKUP(F916,'Référentiels'!$A$2:$C$6,3,FALSE),0))</f>
        <v/>
      </c>
      <c r="S916" s="7">
        <f>IF(A916="","",Q916-R916)</f>
        <v/>
      </c>
      <c r="T916" s="7">
        <f>IF(A916="","",MAX(L916-M916,M916-L916)*K916)</f>
        <v/>
      </c>
      <c r="U916" s="8">
        <f>IF(A916="","",IFERROR(S916/T916,0))</f>
        <v/>
      </c>
      <c r="V916" s="9">
        <f>IF(A916="","",IF(S916&gt;0,"Gagnant",IF(S916&lt;0,"Perdant","Égalité")))</f>
        <v/>
      </c>
      <c r="W916" s="2" t="n"/>
      <c r="X916" s="4" t="n"/>
    </row>
    <row r="917">
      <c r="A917" s="2" t="n"/>
      <c r="B917" s="3" t="n"/>
      <c r="C917" s="3" t="n"/>
      <c r="D917" s="4" t="n"/>
      <c r="E917" s="4" t="n"/>
      <c r="F917" s="4" t="n"/>
      <c r="G917" s="4" t="n"/>
      <c r="H917" s="2" t="n"/>
      <c r="I917" s="4" t="n"/>
      <c r="J917" s="2" t="n"/>
      <c r="K917" s="5" t="n"/>
      <c r="L917" s="6" t="n"/>
      <c r="M917" s="6" t="n"/>
      <c r="N917" s="6" t="n"/>
      <c r="O917" s="6" t="n"/>
      <c r="P917" s="10">
        <f>IF(A917="","",K917*L917)</f>
        <v/>
      </c>
      <c r="Q917" s="10">
        <f>IF(A917="","",IF(H917="Achat",(O917-L917)*K917,IF(H917="Vente",(L917-O917)*K917,0)))</f>
        <v/>
      </c>
      <c r="R917" s="10">
        <f>IF(A917="","",IFERROR(P917*VLOOKUP(F917,'Référentiels'!$A$2:$C$6,3,FALSE),0))</f>
        <v/>
      </c>
      <c r="S917" s="10">
        <f>IF(A917="","",Q917-R917)</f>
        <v/>
      </c>
      <c r="T917" s="10">
        <f>IF(A917="","",MAX(L917-M917,M917-L917)*K917)</f>
        <v/>
      </c>
      <c r="U917" s="11">
        <f>IF(A917="","",IFERROR(S917/T917,0))</f>
        <v/>
      </c>
      <c r="V917" s="12">
        <f>IF(A917="","",IF(S917&gt;0,"Gagnant",IF(S917&lt;0,"Perdant","Égalité")))</f>
        <v/>
      </c>
      <c r="W917" s="2" t="n"/>
      <c r="X917" s="4" t="n"/>
    </row>
    <row r="918">
      <c r="A918" s="2" t="n"/>
      <c r="B918" s="3" t="n"/>
      <c r="C918" s="3" t="n"/>
      <c r="D918" s="4" t="n"/>
      <c r="E918" s="4" t="n"/>
      <c r="F918" s="4" t="n"/>
      <c r="G918" s="4" t="n"/>
      <c r="H918" s="2" t="n"/>
      <c r="I918" s="4" t="n"/>
      <c r="J918" s="2" t="n"/>
      <c r="K918" s="5" t="n"/>
      <c r="L918" s="6" t="n"/>
      <c r="M918" s="6" t="n"/>
      <c r="N918" s="6" t="n"/>
      <c r="O918" s="6" t="n"/>
      <c r="P918" s="7">
        <f>IF(A918="","",K918*L918)</f>
        <v/>
      </c>
      <c r="Q918" s="7">
        <f>IF(A918="","",IF(H918="Achat",(O918-L918)*K918,IF(H918="Vente",(L918-O918)*K918,0)))</f>
        <v/>
      </c>
      <c r="R918" s="7">
        <f>IF(A918="","",IFERROR(P918*VLOOKUP(F918,'Référentiels'!$A$2:$C$6,3,FALSE),0))</f>
        <v/>
      </c>
      <c r="S918" s="7">
        <f>IF(A918="","",Q918-R918)</f>
        <v/>
      </c>
      <c r="T918" s="7">
        <f>IF(A918="","",MAX(L918-M918,M918-L918)*K918)</f>
        <v/>
      </c>
      <c r="U918" s="8">
        <f>IF(A918="","",IFERROR(S918/T918,0))</f>
        <v/>
      </c>
      <c r="V918" s="9">
        <f>IF(A918="","",IF(S918&gt;0,"Gagnant",IF(S918&lt;0,"Perdant","Égalité")))</f>
        <v/>
      </c>
      <c r="W918" s="2" t="n"/>
      <c r="X918" s="4" t="n"/>
    </row>
    <row r="919">
      <c r="A919" s="2" t="n"/>
      <c r="B919" s="3" t="n"/>
      <c r="C919" s="3" t="n"/>
      <c r="D919" s="4" t="n"/>
      <c r="E919" s="4" t="n"/>
      <c r="F919" s="4" t="n"/>
      <c r="G919" s="4" t="n"/>
      <c r="H919" s="2" t="n"/>
      <c r="I919" s="4" t="n"/>
      <c r="J919" s="2" t="n"/>
      <c r="K919" s="5" t="n"/>
      <c r="L919" s="6" t="n"/>
      <c r="M919" s="6" t="n"/>
      <c r="N919" s="6" t="n"/>
      <c r="O919" s="6" t="n"/>
      <c r="P919" s="10">
        <f>IF(A919="","",K919*L919)</f>
        <v/>
      </c>
      <c r="Q919" s="10">
        <f>IF(A919="","",IF(H919="Achat",(O919-L919)*K919,IF(H919="Vente",(L919-O919)*K919,0)))</f>
        <v/>
      </c>
      <c r="R919" s="10">
        <f>IF(A919="","",IFERROR(P919*VLOOKUP(F919,'Référentiels'!$A$2:$C$6,3,FALSE),0))</f>
        <v/>
      </c>
      <c r="S919" s="10">
        <f>IF(A919="","",Q919-R919)</f>
        <v/>
      </c>
      <c r="T919" s="10">
        <f>IF(A919="","",MAX(L919-M919,M919-L919)*K919)</f>
        <v/>
      </c>
      <c r="U919" s="11">
        <f>IF(A919="","",IFERROR(S919/T919,0))</f>
        <v/>
      </c>
      <c r="V919" s="12">
        <f>IF(A919="","",IF(S919&gt;0,"Gagnant",IF(S919&lt;0,"Perdant","Égalité")))</f>
        <v/>
      </c>
      <c r="W919" s="2" t="n"/>
      <c r="X919" s="4" t="n"/>
    </row>
    <row r="920">
      <c r="A920" s="2" t="n"/>
      <c r="B920" s="3" t="n"/>
      <c r="C920" s="3" t="n"/>
      <c r="D920" s="4" t="n"/>
      <c r="E920" s="4" t="n"/>
      <c r="F920" s="4" t="n"/>
      <c r="G920" s="4" t="n"/>
      <c r="H920" s="2" t="n"/>
      <c r="I920" s="4" t="n"/>
      <c r="J920" s="2" t="n"/>
      <c r="K920" s="5" t="n"/>
      <c r="L920" s="6" t="n"/>
      <c r="M920" s="6" t="n"/>
      <c r="N920" s="6" t="n"/>
      <c r="O920" s="6" t="n"/>
      <c r="P920" s="7">
        <f>IF(A920="","",K920*L920)</f>
        <v/>
      </c>
      <c r="Q920" s="7">
        <f>IF(A920="","",IF(H920="Achat",(O920-L920)*K920,IF(H920="Vente",(L920-O920)*K920,0)))</f>
        <v/>
      </c>
      <c r="R920" s="7">
        <f>IF(A920="","",IFERROR(P920*VLOOKUP(F920,'Référentiels'!$A$2:$C$6,3,FALSE),0))</f>
        <v/>
      </c>
      <c r="S920" s="7">
        <f>IF(A920="","",Q920-R920)</f>
        <v/>
      </c>
      <c r="T920" s="7">
        <f>IF(A920="","",MAX(L920-M920,M920-L920)*K920)</f>
        <v/>
      </c>
      <c r="U920" s="8">
        <f>IF(A920="","",IFERROR(S920/T920,0))</f>
        <v/>
      </c>
      <c r="V920" s="9">
        <f>IF(A920="","",IF(S920&gt;0,"Gagnant",IF(S920&lt;0,"Perdant","Égalité")))</f>
        <v/>
      </c>
      <c r="W920" s="2" t="n"/>
      <c r="X920" s="4" t="n"/>
    </row>
    <row r="921">
      <c r="A921" s="2" t="n"/>
      <c r="B921" s="3" t="n"/>
      <c r="C921" s="3" t="n"/>
      <c r="D921" s="4" t="n"/>
      <c r="E921" s="4" t="n"/>
      <c r="F921" s="4" t="n"/>
      <c r="G921" s="4" t="n"/>
      <c r="H921" s="2" t="n"/>
      <c r="I921" s="4" t="n"/>
      <c r="J921" s="2" t="n"/>
      <c r="K921" s="5" t="n"/>
      <c r="L921" s="6" t="n"/>
      <c r="M921" s="6" t="n"/>
      <c r="N921" s="6" t="n"/>
      <c r="O921" s="6" t="n"/>
      <c r="P921" s="10">
        <f>IF(A921="","",K921*L921)</f>
        <v/>
      </c>
      <c r="Q921" s="10">
        <f>IF(A921="","",IF(H921="Achat",(O921-L921)*K921,IF(H921="Vente",(L921-O921)*K921,0)))</f>
        <v/>
      </c>
      <c r="R921" s="10">
        <f>IF(A921="","",IFERROR(P921*VLOOKUP(F921,'Référentiels'!$A$2:$C$6,3,FALSE),0))</f>
        <v/>
      </c>
      <c r="S921" s="10">
        <f>IF(A921="","",Q921-R921)</f>
        <v/>
      </c>
      <c r="T921" s="10">
        <f>IF(A921="","",MAX(L921-M921,M921-L921)*K921)</f>
        <v/>
      </c>
      <c r="U921" s="11">
        <f>IF(A921="","",IFERROR(S921/T921,0))</f>
        <v/>
      </c>
      <c r="V921" s="12">
        <f>IF(A921="","",IF(S921&gt;0,"Gagnant",IF(S921&lt;0,"Perdant","Égalité")))</f>
        <v/>
      </c>
      <c r="W921" s="2" t="n"/>
      <c r="X921" s="4" t="n"/>
    </row>
    <row r="922">
      <c r="A922" s="2" t="n"/>
      <c r="B922" s="3" t="n"/>
      <c r="C922" s="3" t="n"/>
      <c r="D922" s="4" t="n"/>
      <c r="E922" s="4" t="n"/>
      <c r="F922" s="4" t="n"/>
      <c r="G922" s="4" t="n"/>
      <c r="H922" s="2" t="n"/>
      <c r="I922" s="4" t="n"/>
      <c r="J922" s="2" t="n"/>
      <c r="K922" s="5" t="n"/>
      <c r="L922" s="6" t="n"/>
      <c r="M922" s="6" t="n"/>
      <c r="N922" s="6" t="n"/>
      <c r="O922" s="6" t="n"/>
      <c r="P922" s="7">
        <f>IF(A922="","",K922*L922)</f>
        <v/>
      </c>
      <c r="Q922" s="7">
        <f>IF(A922="","",IF(H922="Achat",(O922-L922)*K922,IF(H922="Vente",(L922-O922)*K922,0)))</f>
        <v/>
      </c>
      <c r="R922" s="7">
        <f>IF(A922="","",IFERROR(P922*VLOOKUP(F922,'Référentiels'!$A$2:$C$6,3,FALSE),0))</f>
        <v/>
      </c>
      <c r="S922" s="7">
        <f>IF(A922="","",Q922-R922)</f>
        <v/>
      </c>
      <c r="T922" s="7">
        <f>IF(A922="","",MAX(L922-M922,M922-L922)*K922)</f>
        <v/>
      </c>
      <c r="U922" s="8">
        <f>IF(A922="","",IFERROR(S922/T922,0))</f>
        <v/>
      </c>
      <c r="V922" s="9">
        <f>IF(A922="","",IF(S922&gt;0,"Gagnant",IF(S922&lt;0,"Perdant","Égalité")))</f>
        <v/>
      </c>
      <c r="W922" s="2" t="n"/>
      <c r="X922" s="4" t="n"/>
    </row>
    <row r="923">
      <c r="A923" s="2" t="n"/>
      <c r="B923" s="3" t="n"/>
      <c r="C923" s="3" t="n"/>
      <c r="D923" s="4" t="n"/>
      <c r="E923" s="4" t="n"/>
      <c r="F923" s="4" t="n"/>
      <c r="G923" s="4" t="n"/>
      <c r="H923" s="2" t="n"/>
      <c r="I923" s="4" t="n"/>
      <c r="J923" s="2" t="n"/>
      <c r="K923" s="5" t="n"/>
      <c r="L923" s="6" t="n"/>
      <c r="M923" s="6" t="n"/>
      <c r="N923" s="6" t="n"/>
      <c r="O923" s="6" t="n"/>
      <c r="P923" s="10">
        <f>IF(A923="","",K923*L923)</f>
        <v/>
      </c>
      <c r="Q923" s="10">
        <f>IF(A923="","",IF(H923="Achat",(O923-L923)*K923,IF(H923="Vente",(L923-O923)*K923,0)))</f>
        <v/>
      </c>
      <c r="R923" s="10">
        <f>IF(A923="","",IFERROR(P923*VLOOKUP(F923,'Référentiels'!$A$2:$C$6,3,FALSE),0))</f>
        <v/>
      </c>
      <c r="S923" s="10">
        <f>IF(A923="","",Q923-R923)</f>
        <v/>
      </c>
      <c r="T923" s="10">
        <f>IF(A923="","",MAX(L923-M923,M923-L923)*K923)</f>
        <v/>
      </c>
      <c r="U923" s="11">
        <f>IF(A923="","",IFERROR(S923/T923,0))</f>
        <v/>
      </c>
      <c r="V923" s="12">
        <f>IF(A923="","",IF(S923&gt;0,"Gagnant",IF(S923&lt;0,"Perdant","Égalité")))</f>
        <v/>
      </c>
      <c r="W923" s="2" t="n"/>
      <c r="X923" s="4" t="n"/>
    </row>
    <row r="924">
      <c r="A924" s="2" t="n"/>
      <c r="B924" s="3" t="n"/>
      <c r="C924" s="3" t="n"/>
      <c r="D924" s="4" t="n"/>
      <c r="E924" s="4" t="n"/>
      <c r="F924" s="4" t="n"/>
      <c r="G924" s="4" t="n"/>
      <c r="H924" s="2" t="n"/>
      <c r="I924" s="4" t="n"/>
      <c r="J924" s="2" t="n"/>
      <c r="K924" s="5" t="n"/>
      <c r="L924" s="6" t="n"/>
      <c r="M924" s="6" t="n"/>
      <c r="N924" s="6" t="n"/>
      <c r="O924" s="6" t="n"/>
      <c r="P924" s="7">
        <f>IF(A924="","",K924*L924)</f>
        <v/>
      </c>
      <c r="Q924" s="7">
        <f>IF(A924="","",IF(H924="Achat",(O924-L924)*K924,IF(H924="Vente",(L924-O924)*K924,0)))</f>
        <v/>
      </c>
      <c r="R924" s="7">
        <f>IF(A924="","",IFERROR(P924*VLOOKUP(F924,'Référentiels'!$A$2:$C$6,3,FALSE),0))</f>
        <v/>
      </c>
      <c r="S924" s="7">
        <f>IF(A924="","",Q924-R924)</f>
        <v/>
      </c>
      <c r="T924" s="7">
        <f>IF(A924="","",MAX(L924-M924,M924-L924)*K924)</f>
        <v/>
      </c>
      <c r="U924" s="8">
        <f>IF(A924="","",IFERROR(S924/T924,0))</f>
        <v/>
      </c>
      <c r="V924" s="9">
        <f>IF(A924="","",IF(S924&gt;0,"Gagnant",IF(S924&lt;0,"Perdant","Égalité")))</f>
        <v/>
      </c>
      <c r="W924" s="2" t="n"/>
      <c r="X924" s="4" t="n"/>
    </row>
    <row r="925">
      <c r="A925" s="2" t="n"/>
      <c r="B925" s="3" t="n"/>
      <c r="C925" s="3" t="n"/>
      <c r="D925" s="4" t="n"/>
      <c r="E925" s="4" t="n"/>
      <c r="F925" s="4" t="n"/>
      <c r="G925" s="4" t="n"/>
      <c r="H925" s="2" t="n"/>
      <c r="I925" s="4" t="n"/>
      <c r="J925" s="2" t="n"/>
      <c r="K925" s="5" t="n"/>
      <c r="L925" s="6" t="n"/>
      <c r="M925" s="6" t="n"/>
      <c r="N925" s="6" t="n"/>
      <c r="O925" s="6" t="n"/>
      <c r="P925" s="10">
        <f>IF(A925="","",K925*L925)</f>
        <v/>
      </c>
      <c r="Q925" s="10">
        <f>IF(A925="","",IF(H925="Achat",(O925-L925)*K925,IF(H925="Vente",(L925-O925)*K925,0)))</f>
        <v/>
      </c>
      <c r="R925" s="10">
        <f>IF(A925="","",IFERROR(P925*VLOOKUP(F925,'Référentiels'!$A$2:$C$6,3,FALSE),0))</f>
        <v/>
      </c>
      <c r="S925" s="10">
        <f>IF(A925="","",Q925-R925)</f>
        <v/>
      </c>
      <c r="T925" s="10">
        <f>IF(A925="","",MAX(L925-M925,M925-L925)*K925)</f>
        <v/>
      </c>
      <c r="U925" s="11">
        <f>IF(A925="","",IFERROR(S925/T925,0))</f>
        <v/>
      </c>
      <c r="V925" s="12">
        <f>IF(A925="","",IF(S925&gt;0,"Gagnant",IF(S925&lt;0,"Perdant","Égalité")))</f>
        <v/>
      </c>
      <c r="W925" s="2" t="n"/>
      <c r="X925" s="4" t="n"/>
    </row>
    <row r="926">
      <c r="A926" s="2" t="n"/>
      <c r="B926" s="3" t="n"/>
      <c r="C926" s="3" t="n"/>
      <c r="D926" s="4" t="n"/>
      <c r="E926" s="4" t="n"/>
      <c r="F926" s="4" t="n"/>
      <c r="G926" s="4" t="n"/>
      <c r="H926" s="2" t="n"/>
      <c r="I926" s="4" t="n"/>
      <c r="J926" s="2" t="n"/>
      <c r="K926" s="5" t="n"/>
      <c r="L926" s="6" t="n"/>
      <c r="M926" s="6" t="n"/>
      <c r="N926" s="6" t="n"/>
      <c r="O926" s="6" t="n"/>
      <c r="P926" s="7">
        <f>IF(A926="","",K926*L926)</f>
        <v/>
      </c>
      <c r="Q926" s="7">
        <f>IF(A926="","",IF(H926="Achat",(O926-L926)*K926,IF(H926="Vente",(L926-O926)*K926,0)))</f>
        <v/>
      </c>
      <c r="R926" s="7">
        <f>IF(A926="","",IFERROR(P926*VLOOKUP(F926,'Référentiels'!$A$2:$C$6,3,FALSE),0))</f>
        <v/>
      </c>
      <c r="S926" s="7">
        <f>IF(A926="","",Q926-R926)</f>
        <v/>
      </c>
      <c r="T926" s="7">
        <f>IF(A926="","",MAX(L926-M926,M926-L926)*K926)</f>
        <v/>
      </c>
      <c r="U926" s="8">
        <f>IF(A926="","",IFERROR(S926/T926,0))</f>
        <v/>
      </c>
      <c r="V926" s="9">
        <f>IF(A926="","",IF(S926&gt;0,"Gagnant",IF(S926&lt;0,"Perdant","Égalité")))</f>
        <v/>
      </c>
      <c r="W926" s="2" t="n"/>
      <c r="X926" s="4" t="n"/>
    </row>
    <row r="927">
      <c r="A927" s="2" t="n"/>
      <c r="B927" s="3" t="n"/>
      <c r="C927" s="3" t="n"/>
      <c r="D927" s="4" t="n"/>
      <c r="E927" s="4" t="n"/>
      <c r="F927" s="4" t="n"/>
      <c r="G927" s="4" t="n"/>
      <c r="H927" s="2" t="n"/>
      <c r="I927" s="4" t="n"/>
      <c r="J927" s="2" t="n"/>
      <c r="K927" s="5" t="n"/>
      <c r="L927" s="6" t="n"/>
      <c r="M927" s="6" t="n"/>
      <c r="N927" s="6" t="n"/>
      <c r="O927" s="6" t="n"/>
      <c r="P927" s="10">
        <f>IF(A927="","",K927*L927)</f>
        <v/>
      </c>
      <c r="Q927" s="10">
        <f>IF(A927="","",IF(H927="Achat",(O927-L927)*K927,IF(H927="Vente",(L927-O927)*K927,0)))</f>
        <v/>
      </c>
      <c r="R927" s="10">
        <f>IF(A927="","",IFERROR(P927*VLOOKUP(F927,'Référentiels'!$A$2:$C$6,3,FALSE),0))</f>
        <v/>
      </c>
      <c r="S927" s="10">
        <f>IF(A927="","",Q927-R927)</f>
        <v/>
      </c>
      <c r="T927" s="10">
        <f>IF(A927="","",MAX(L927-M927,M927-L927)*K927)</f>
        <v/>
      </c>
      <c r="U927" s="11">
        <f>IF(A927="","",IFERROR(S927/T927,0))</f>
        <v/>
      </c>
      <c r="V927" s="12">
        <f>IF(A927="","",IF(S927&gt;0,"Gagnant",IF(S927&lt;0,"Perdant","Égalité")))</f>
        <v/>
      </c>
      <c r="W927" s="2" t="n"/>
      <c r="X927" s="4" t="n"/>
    </row>
    <row r="928">
      <c r="A928" s="2" t="n"/>
      <c r="B928" s="3" t="n"/>
      <c r="C928" s="3" t="n"/>
      <c r="D928" s="4" t="n"/>
      <c r="E928" s="4" t="n"/>
      <c r="F928" s="4" t="n"/>
      <c r="G928" s="4" t="n"/>
      <c r="H928" s="2" t="n"/>
      <c r="I928" s="4" t="n"/>
      <c r="J928" s="2" t="n"/>
      <c r="K928" s="5" t="n"/>
      <c r="L928" s="6" t="n"/>
      <c r="M928" s="6" t="n"/>
      <c r="N928" s="6" t="n"/>
      <c r="O928" s="6" t="n"/>
      <c r="P928" s="7">
        <f>IF(A928="","",K928*L928)</f>
        <v/>
      </c>
      <c r="Q928" s="7">
        <f>IF(A928="","",IF(H928="Achat",(O928-L928)*K928,IF(H928="Vente",(L928-O928)*K928,0)))</f>
        <v/>
      </c>
      <c r="R928" s="7">
        <f>IF(A928="","",IFERROR(P928*VLOOKUP(F928,'Référentiels'!$A$2:$C$6,3,FALSE),0))</f>
        <v/>
      </c>
      <c r="S928" s="7">
        <f>IF(A928="","",Q928-R928)</f>
        <v/>
      </c>
      <c r="T928" s="7">
        <f>IF(A928="","",MAX(L928-M928,M928-L928)*K928)</f>
        <v/>
      </c>
      <c r="U928" s="8">
        <f>IF(A928="","",IFERROR(S928/T928,0))</f>
        <v/>
      </c>
      <c r="V928" s="9">
        <f>IF(A928="","",IF(S928&gt;0,"Gagnant",IF(S928&lt;0,"Perdant","Égalité")))</f>
        <v/>
      </c>
      <c r="W928" s="2" t="n"/>
      <c r="X928" s="4" t="n"/>
    </row>
    <row r="929">
      <c r="A929" s="2" t="n"/>
      <c r="B929" s="3" t="n"/>
      <c r="C929" s="3" t="n"/>
      <c r="D929" s="4" t="n"/>
      <c r="E929" s="4" t="n"/>
      <c r="F929" s="4" t="n"/>
      <c r="G929" s="4" t="n"/>
      <c r="H929" s="2" t="n"/>
      <c r="I929" s="4" t="n"/>
      <c r="J929" s="2" t="n"/>
      <c r="K929" s="5" t="n"/>
      <c r="L929" s="6" t="n"/>
      <c r="M929" s="6" t="n"/>
      <c r="N929" s="6" t="n"/>
      <c r="O929" s="6" t="n"/>
      <c r="P929" s="10">
        <f>IF(A929="","",K929*L929)</f>
        <v/>
      </c>
      <c r="Q929" s="10">
        <f>IF(A929="","",IF(H929="Achat",(O929-L929)*K929,IF(H929="Vente",(L929-O929)*K929,0)))</f>
        <v/>
      </c>
      <c r="R929" s="10">
        <f>IF(A929="","",IFERROR(P929*VLOOKUP(F929,'Référentiels'!$A$2:$C$6,3,FALSE),0))</f>
        <v/>
      </c>
      <c r="S929" s="10">
        <f>IF(A929="","",Q929-R929)</f>
        <v/>
      </c>
      <c r="T929" s="10">
        <f>IF(A929="","",MAX(L929-M929,M929-L929)*K929)</f>
        <v/>
      </c>
      <c r="U929" s="11">
        <f>IF(A929="","",IFERROR(S929/T929,0))</f>
        <v/>
      </c>
      <c r="V929" s="12">
        <f>IF(A929="","",IF(S929&gt;0,"Gagnant",IF(S929&lt;0,"Perdant","Égalité")))</f>
        <v/>
      </c>
      <c r="W929" s="2" t="n"/>
      <c r="X929" s="4" t="n"/>
    </row>
    <row r="930">
      <c r="A930" s="2" t="n"/>
      <c r="B930" s="3" t="n"/>
      <c r="C930" s="3" t="n"/>
      <c r="D930" s="4" t="n"/>
      <c r="E930" s="4" t="n"/>
      <c r="F930" s="4" t="n"/>
      <c r="G930" s="4" t="n"/>
      <c r="H930" s="2" t="n"/>
      <c r="I930" s="4" t="n"/>
      <c r="J930" s="2" t="n"/>
      <c r="K930" s="5" t="n"/>
      <c r="L930" s="6" t="n"/>
      <c r="M930" s="6" t="n"/>
      <c r="N930" s="6" t="n"/>
      <c r="O930" s="6" t="n"/>
      <c r="P930" s="7">
        <f>IF(A930="","",K930*L930)</f>
        <v/>
      </c>
      <c r="Q930" s="7">
        <f>IF(A930="","",IF(H930="Achat",(O930-L930)*K930,IF(H930="Vente",(L930-O930)*K930,0)))</f>
        <v/>
      </c>
      <c r="R930" s="7">
        <f>IF(A930="","",IFERROR(P930*VLOOKUP(F930,'Référentiels'!$A$2:$C$6,3,FALSE),0))</f>
        <v/>
      </c>
      <c r="S930" s="7">
        <f>IF(A930="","",Q930-R930)</f>
        <v/>
      </c>
      <c r="T930" s="7">
        <f>IF(A930="","",MAX(L930-M930,M930-L930)*K930)</f>
        <v/>
      </c>
      <c r="U930" s="8">
        <f>IF(A930="","",IFERROR(S930/T930,0))</f>
        <v/>
      </c>
      <c r="V930" s="9">
        <f>IF(A930="","",IF(S930&gt;0,"Gagnant",IF(S930&lt;0,"Perdant","Égalité")))</f>
        <v/>
      </c>
      <c r="W930" s="2" t="n"/>
      <c r="X930" s="4" t="n"/>
    </row>
    <row r="931">
      <c r="A931" s="2" t="n"/>
      <c r="B931" s="3" t="n"/>
      <c r="C931" s="3" t="n"/>
      <c r="D931" s="4" t="n"/>
      <c r="E931" s="4" t="n"/>
      <c r="F931" s="4" t="n"/>
      <c r="G931" s="4" t="n"/>
      <c r="H931" s="2" t="n"/>
      <c r="I931" s="4" t="n"/>
      <c r="J931" s="2" t="n"/>
      <c r="K931" s="5" t="n"/>
      <c r="L931" s="6" t="n"/>
      <c r="M931" s="6" t="n"/>
      <c r="N931" s="6" t="n"/>
      <c r="O931" s="6" t="n"/>
      <c r="P931" s="10">
        <f>IF(A931="","",K931*L931)</f>
        <v/>
      </c>
      <c r="Q931" s="10">
        <f>IF(A931="","",IF(H931="Achat",(O931-L931)*K931,IF(H931="Vente",(L931-O931)*K931,0)))</f>
        <v/>
      </c>
      <c r="R931" s="10">
        <f>IF(A931="","",IFERROR(P931*VLOOKUP(F931,'Référentiels'!$A$2:$C$6,3,FALSE),0))</f>
        <v/>
      </c>
      <c r="S931" s="10">
        <f>IF(A931="","",Q931-R931)</f>
        <v/>
      </c>
      <c r="T931" s="10">
        <f>IF(A931="","",MAX(L931-M931,M931-L931)*K931)</f>
        <v/>
      </c>
      <c r="U931" s="11">
        <f>IF(A931="","",IFERROR(S931/T931,0))</f>
        <v/>
      </c>
      <c r="V931" s="12">
        <f>IF(A931="","",IF(S931&gt;0,"Gagnant",IF(S931&lt;0,"Perdant","Égalité")))</f>
        <v/>
      </c>
      <c r="W931" s="2" t="n"/>
      <c r="X931" s="4" t="n"/>
    </row>
    <row r="932">
      <c r="A932" s="2" t="n"/>
      <c r="B932" s="3" t="n"/>
      <c r="C932" s="3" t="n"/>
      <c r="D932" s="4" t="n"/>
      <c r="E932" s="4" t="n"/>
      <c r="F932" s="4" t="n"/>
      <c r="G932" s="4" t="n"/>
      <c r="H932" s="2" t="n"/>
      <c r="I932" s="4" t="n"/>
      <c r="J932" s="2" t="n"/>
      <c r="K932" s="5" t="n"/>
      <c r="L932" s="6" t="n"/>
      <c r="M932" s="6" t="n"/>
      <c r="N932" s="6" t="n"/>
      <c r="O932" s="6" t="n"/>
      <c r="P932" s="7">
        <f>IF(A932="","",K932*L932)</f>
        <v/>
      </c>
      <c r="Q932" s="7">
        <f>IF(A932="","",IF(H932="Achat",(O932-L932)*K932,IF(H932="Vente",(L932-O932)*K932,0)))</f>
        <v/>
      </c>
      <c r="R932" s="7">
        <f>IF(A932="","",IFERROR(P932*VLOOKUP(F932,'Référentiels'!$A$2:$C$6,3,FALSE),0))</f>
        <v/>
      </c>
      <c r="S932" s="7">
        <f>IF(A932="","",Q932-R932)</f>
        <v/>
      </c>
      <c r="T932" s="7">
        <f>IF(A932="","",MAX(L932-M932,M932-L932)*K932)</f>
        <v/>
      </c>
      <c r="U932" s="8">
        <f>IF(A932="","",IFERROR(S932/T932,0))</f>
        <v/>
      </c>
      <c r="V932" s="9">
        <f>IF(A932="","",IF(S932&gt;0,"Gagnant",IF(S932&lt;0,"Perdant","Égalité")))</f>
        <v/>
      </c>
      <c r="W932" s="2" t="n"/>
      <c r="X932" s="4" t="n"/>
    </row>
    <row r="933">
      <c r="A933" s="2" t="n"/>
      <c r="B933" s="3" t="n"/>
      <c r="C933" s="3" t="n"/>
      <c r="D933" s="4" t="n"/>
      <c r="E933" s="4" t="n"/>
      <c r="F933" s="4" t="n"/>
      <c r="G933" s="4" t="n"/>
      <c r="H933" s="2" t="n"/>
      <c r="I933" s="4" t="n"/>
      <c r="J933" s="2" t="n"/>
      <c r="K933" s="5" t="n"/>
      <c r="L933" s="6" t="n"/>
      <c r="M933" s="6" t="n"/>
      <c r="N933" s="6" t="n"/>
      <c r="O933" s="6" t="n"/>
      <c r="P933" s="10">
        <f>IF(A933="","",K933*L933)</f>
        <v/>
      </c>
      <c r="Q933" s="10">
        <f>IF(A933="","",IF(H933="Achat",(O933-L933)*K933,IF(H933="Vente",(L933-O933)*K933,0)))</f>
        <v/>
      </c>
      <c r="R933" s="10">
        <f>IF(A933="","",IFERROR(P933*VLOOKUP(F933,'Référentiels'!$A$2:$C$6,3,FALSE),0))</f>
        <v/>
      </c>
      <c r="S933" s="10">
        <f>IF(A933="","",Q933-R933)</f>
        <v/>
      </c>
      <c r="T933" s="10">
        <f>IF(A933="","",MAX(L933-M933,M933-L933)*K933)</f>
        <v/>
      </c>
      <c r="U933" s="11">
        <f>IF(A933="","",IFERROR(S933/T933,0))</f>
        <v/>
      </c>
      <c r="V933" s="12">
        <f>IF(A933="","",IF(S933&gt;0,"Gagnant",IF(S933&lt;0,"Perdant","Égalité")))</f>
        <v/>
      </c>
      <c r="W933" s="2" t="n"/>
      <c r="X933" s="4" t="n"/>
    </row>
    <row r="934">
      <c r="A934" s="2" t="n"/>
      <c r="B934" s="3" t="n"/>
      <c r="C934" s="3" t="n"/>
      <c r="D934" s="4" t="n"/>
      <c r="E934" s="4" t="n"/>
      <c r="F934" s="4" t="n"/>
      <c r="G934" s="4" t="n"/>
      <c r="H934" s="2" t="n"/>
      <c r="I934" s="4" t="n"/>
      <c r="J934" s="2" t="n"/>
      <c r="K934" s="5" t="n"/>
      <c r="L934" s="6" t="n"/>
      <c r="M934" s="6" t="n"/>
      <c r="N934" s="6" t="n"/>
      <c r="O934" s="6" t="n"/>
      <c r="P934" s="7">
        <f>IF(A934="","",K934*L934)</f>
        <v/>
      </c>
      <c r="Q934" s="7">
        <f>IF(A934="","",IF(H934="Achat",(O934-L934)*K934,IF(H934="Vente",(L934-O934)*K934,0)))</f>
        <v/>
      </c>
      <c r="R934" s="7">
        <f>IF(A934="","",IFERROR(P934*VLOOKUP(F934,'Référentiels'!$A$2:$C$6,3,FALSE),0))</f>
        <v/>
      </c>
      <c r="S934" s="7">
        <f>IF(A934="","",Q934-R934)</f>
        <v/>
      </c>
      <c r="T934" s="7">
        <f>IF(A934="","",MAX(L934-M934,M934-L934)*K934)</f>
        <v/>
      </c>
      <c r="U934" s="8">
        <f>IF(A934="","",IFERROR(S934/T934,0))</f>
        <v/>
      </c>
      <c r="V934" s="9">
        <f>IF(A934="","",IF(S934&gt;0,"Gagnant",IF(S934&lt;0,"Perdant","Égalité")))</f>
        <v/>
      </c>
      <c r="W934" s="2" t="n"/>
      <c r="X934" s="4" t="n"/>
    </row>
    <row r="935">
      <c r="A935" s="2" t="n"/>
      <c r="B935" s="3" t="n"/>
      <c r="C935" s="3" t="n"/>
      <c r="D935" s="4" t="n"/>
      <c r="E935" s="4" t="n"/>
      <c r="F935" s="4" t="n"/>
      <c r="G935" s="4" t="n"/>
      <c r="H935" s="2" t="n"/>
      <c r="I935" s="4" t="n"/>
      <c r="J935" s="2" t="n"/>
      <c r="K935" s="5" t="n"/>
      <c r="L935" s="6" t="n"/>
      <c r="M935" s="6" t="n"/>
      <c r="N935" s="6" t="n"/>
      <c r="O935" s="6" t="n"/>
      <c r="P935" s="10">
        <f>IF(A935="","",K935*L935)</f>
        <v/>
      </c>
      <c r="Q935" s="10">
        <f>IF(A935="","",IF(H935="Achat",(O935-L935)*K935,IF(H935="Vente",(L935-O935)*K935,0)))</f>
        <v/>
      </c>
      <c r="R935" s="10">
        <f>IF(A935="","",IFERROR(P935*VLOOKUP(F935,'Référentiels'!$A$2:$C$6,3,FALSE),0))</f>
        <v/>
      </c>
      <c r="S935" s="10">
        <f>IF(A935="","",Q935-R935)</f>
        <v/>
      </c>
      <c r="T935" s="10">
        <f>IF(A935="","",MAX(L935-M935,M935-L935)*K935)</f>
        <v/>
      </c>
      <c r="U935" s="11">
        <f>IF(A935="","",IFERROR(S935/T935,0))</f>
        <v/>
      </c>
      <c r="V935" s="12">
        <f>IF(A935="","",IF(S935&gt;0,"Gagnant",IF(S935&lt;0,"Perdant","Égalité")))</f>
        <v/>
      </c>
      <c r="W935" s="2" t="n"/>
      <c r="X935" s="4" t="n"/>
    </row>
    <row r="936">
      <c r="A936" s="2" t="n"/>
      <c r="B936" s="3" t="n"/>
      <c r="C936" s="3" t="n"/>
      <c r="D936" s="4" t="n"/>
      <c r="E936" s="4" t="n"/>
      <c r="F936" s="4" t="n"/>
      <c r="G936" s="4" t="n"/>
      <c r="H936" s="2" t="n"/>
      <c r="I936" s="4" t="n"/>
      <c r="J936" s="2" t="n"/>
      <c r="K936" s="5" t="n"/>
      <c r="L936" s="6" t="n"/>
      <c r="M936" s="6" t="n"/>
      <c r="N936" s="6" t="n"/>
      <c r="O936" s="6" t="n"/>
      <c r="P936" s="7">
        <f>IF(A936="","",K936*L936)</f>
        <v/>
      </c>
      <c r="Q936" s="7">
        <f>IF(A936="","",IF(H936="Achat",(O936-L936)*K936,IF(H936="Vente",(L936-O936)*K936,0)))</f>
        <v/>
      </c>
      <c r="R936" s="7">
        <f>IF(A936="","",IFERROR(P936*VLOOKUP(F936,'Référentiels'!$A$2:$C$6,3,FALSE),0))</f>
        <v/>
      </c>
      <c r="S936" s="7">
        <f>IF(A936="","",Q936-R936)</f>
        <v/>
      </c>
      <c r="T936" s="7">
        <f>IF(A936="","",MAX(L936-M936,M936-L936)*K936)</f>
        <v/>
      </c>
      <c r="U936" s="8">
        <f>IF(A936="","",IFERROR(S936/T936,0))</f>
        <v/>
      </c>
      <c r="V936" s="9">
        <f>IF(A936="","",IF(S936&gt;0,"Gagnant",IF(S936&lt;0,"Perdant","Égalité")))</f>
        <v/>
      </c>
      <c r="W936" s="2" t="n"/>
      <c r="X936" s="4" t="n"/>
    </row>
    <row r="937">
      <c r="A937" s="2" t="n"/>
      <c r="B937" s="3" t="n"/>
      <c r="C937" s="3" t="n"/>
      <c r="D937" s="4" t="n"/>
      <c r="E937" s="4" t="n"/>
      <c r="F937" s="4" t="n"/>
      <c r="G937" s="4" t="n"/>
      <c r="H937" s="2" t="n"/>
      <c r="I937" s="4" t="n"/>
      <c r="J937" s="2" t="n"/>
      <c r="K937" s="5" t="n"/>
      <c r="L937" s="6" t="n"/>
      <c r="M937" s="6" t="n"/>
      <c r="N937" s="6" t="n"/>
      <c r="O937" s="6" t="n"/>
      <c r="P937" s="10">
        <f>IF(A937="","",K937*L937)</f>
        <v/>
      </c>
      <c r="Q937" s="10">
        <f>IF(A937="","",IF(H937="Achat",(O937-L937)*K937,IF(H937="Vente",(L937-O937)*K937,0)))</f>
        <v/>
      </c>
      <c r="R937" s="10">
        <f>IF(A937="","",IFERROR(P937*VLOOKUP(F937,'Référentiels'!$A$2:$C$6,3,FALSE),0))</f>
        <v/>
      </c>
      <c r="S937" s="10">
        <f>IF(A937="","",Q937-R937)</f>
        <v/>
      </c>
      <c r="T937" s="10">
        <f>IF(A937="","",MAX(L937-M937,M937-L937)*K937)</f>
        <v/>
      </c>
      <c r="U937" s="11">
        <f>IF(A937="","",IFERROR(S937/T937,0))</f>
        <v/>
      </c>
      <c r="V937" s="12">
        <f>IF(A937="","",IF(S937&gt;0,"Gagnant",IF(S937&lt;0,"Perdant","Égalité")))</f>
        <v/>
      </c>
      <c r="W937" s="2" t="n"/>
      <c r="X937" s="4" t="n"/>
    </row>
    <row r="938">
      <c r="A938" s="2" t="n"/>
      <c r="B938" s="3" t="n"/>
      <c r="C938" s="3" t="n"/>
      <c r="D938" s="4" t="n"/>
      <c r="E938" s="4" t="n"/>
      <c r="F938" s="4" t="n"/>
      <c r="G938" s="4" t="n"/>
      <c r="H938" s="2" t="n"/>
      <c r="I938" s="4" t="n"/>
      <c r="J938" s="2" t="n"/>
      <c r="K938" s="5" t="n"/>
      <c r="L938" s="6" t="n"/>
      <c r="M938" s="6" t="n"/>
      <c r="N938" s="6" t="n"/>
      <c r="O938" s="6" t="n"/>
      <c r="P938" s="7">
        <f>IF(A938="","",K938*L938)</f>
        <v/>
      </c>
      <c r="Q938" s="7">
        <f>IF(A938="","",IF(H938="Achat",(O938-L938)*K938,IF(H938="Vente",(L938-O938)*K938,0)))</f>
        <v/>
      </c>
      <c r="R938" s="7">
        <f>IF(A938="","",IFERROR(P938*VLOOKUP(F938,'Référentiels'!$A$2:$C$6,3,FALSE),0))</f>
        <v/>
      </c>
      <c r="S938" s="7">
        <f>IF(A938="","",Q938-R938)</f>
        <v/>
      </c>
      <c r="T938" s="7">
        <f>IF(A938="","",MAX(L938-M938,M938-L938)*K938)</f>
        <v/>
      </c>
      <c r="U938" s="8">
        <f>IF(A938="","",IFERROR(S938/T938,0))</f>
        <v/>
      </c>
      <c r="V938" s="9">
        <f>IF(A938="","",IF(S938&gt;0,"Gagnant",IF(S938&lt;0,"Perdant","Égalité")))</f>
        <v/>
      </c>
      <c r="W938" s="2" t="n"/>
      <c r="X938" s="4" t="n"/>
    </row>
    <row r="939">
      <c r="A939" s="2" t="n"/>
      <c r="B939" s="3" t="n"/>
      <c r="C939" s="3" t="n"/>
      <c r="D939" s="4" t="n"/>
      <c r="E939" s="4" t="n"/>
      <c r="F939" s="4" t="n"/>
      <c r="G939" s="4" t="n"/>
      <c r="H939" s="2" t="n"/>
      <c r="I939" s="4" t="n"/>
      <c r="J939" s="2" t="n"/>
      <c r="K939" s="5" t="n"/>
      <c r="L939" s="6" t="n"/>
      <c r="M939" s="6" t="n"/>
      <c r="N939" s="6" t="n"/>
      <c r="O939" s="6" t="n"/>
      <c r="P939" s="10">
        <f>IF(A939="","",K939*L939)</f>
        <v/>
      </c>
      <c r="Q939" s="10">
        <f>IF(A939="","",IF(H939="Achat",(O939-L939)*K939,IF(H939="Vente",(L939-O939)*K939,0)))</f>
        <v/>
      </c>
      <c r="R939" s="10">
        <f>IF(A939="","",IFERROR(P939*VLOOKUP(F939,'Référentiels'!$A$2:$C$6,3,FALSE),0))</f>
        <v/>
      </c>
      <c r="S939" s="10">
        <f>IF(A939="","",Q939-R939)</f>
        <v/>
      </c>
      <c r="T939" s="10">
        <f>IF(A939="","",MAX(L939-M939,M939-L939)*K939)</f>
        <v/>
      </c>
      <c r="U939" s="11">
        <f>IF(A939="","",IFERROR(S939/T939,0))</f>
        <v/>
      </c>
      <c r="V939" s="12">
        <f>IF(A939="","",IF(S939&gt;0,"Gagnant",IF(S939&lt;0,"Perdant","Égalité")))</f>
        <v/>
      </c>
      <c r="W939" s="2" t="n"/>
      <c r="X939" s="4" t="n"/>
    </row>
    <row r="940">
      <c r="A940" s="2" t="n"/>
      <c r="B940" s="3" t="n"/>
      <c r="C940" s="3" t="n"/>
      <c r="D940" s="4" t="n"/>
      <c r="E940" s="4" t="n"/>
      <c r="F940" s="4" t="n"/>
      <c r="G940" s="4" t="n"/>
      <c r="H940" s="2" t="n"/>
      <c r="I940" s="4" t="n"/>
      <c r="J940" s="2" t="n"/>
      <c r="K940" s="5" t="n"/>
      <c r="L940" s="6" t="n"/>
      <c r="M940" s="6" t="n"/>
      <c r="N940" s="6" t="n"/>
      <c r="O940" s="6" t="n"/>
      <c r="P940" s="7">
        <f>IF(A940="","",K940*L940)</f>
        <v/>
      </c>
      <c r="Q940" s="7">
        <f>IF(A940="","",IF(H940="Achat",(O940-L940)*K940,IF(H940="Vente",(L940-O940)*K940,0)))</f>
        <v/>
      </c>
      <c r="R940" s="7">
        <f>IF(A940="","",IFERROR(P940*VLOOKUP(F940,'Référentiels'!$A$2:$C$6,3,FALSE),0))</f>
        <v/>
      </c>
      <c r="S940" s="7">
        <f>IF(A940="","",Q940-R940)</f>
        <v/>
      </c>
      <c r="T940" s="7">
        <f>IF(A940="","",MAX(L940-M940,M940-L940)*K940)</f>
        <v/>
      </c>
      <c r="U940" s="8">
        <f>IF(A940="","",IFERROR(S940/T940,0))</f>
        <v/>
      </c>
      <c r="V940" s="9">
        <f>IF(A940="","",IF(S940&gt;0,"Gagnant",IF(S940&lt;0,"Perdant","Égalité")))</f>
        <v/>
      </c>
      <c r="W940" s="2" t="n"/>
      <c r="X940" s="4" t="n"/>
    </row>
    <row r="941">
      <c r="A941" s="2" t="n"/>
      <c r="B941" s="3" t="n"/>
      <c r="C941" s="3" t="n"/>
      <c r="D941" s="4" t="n"/>
      <c r="E941" s="4" t="n"/>
      <c r="F941" s="4" t="n"/>
      <c r="G941" s="4" t="n"/>
      <c r="H941" s="2" t="n"/>
      <c r="I941" s="4" t="n"/>
      <c r="J941" s="2" t="n"/>
      <c r="K941" s="5" t="n"/>
      <c r="L941" s="6" t="n"/>
      <c r="M941" s="6" t="n"/>
      <c r="N941" s="6" t="n"/>
      <c r="O941" s="6" t="n"/>
      <c r="P941" s="10">
        <f>IF(A941="","",K941*L941)</f>
        <v/>
      </c>
      <c r="Q941" s="10">
        <f>IF(A941="","",IF(H941="Achat",(O941-L941)*K941,IF(H941="Vente",(L941-O941)*K941,0)))</f>
        <v/>
      </c>
      <c r="R941" s="10">
        <f>IF(A941="","",IFERROR(P941*VLOOKUP(F941,'Référentiels'!$A$2:$C$6,3,FALSE),0))</f>
        <v/>
      </c>
      <c r="S941" s="10">
        <f>IF(A941="","",Q941-R941)</f>
        <v/>
      </c>
      <c r="T941" s="10">
        <f>IF(A941="","",MAX(L941-M941,M941-L941)*K941)</f>
        <v/>
      </c>
      <c r="U941" s="11">
        <f>IF(A941="","",IFERROR(S941/T941,0))</f>
        <v/>
      </c>
      <c r="V941" s="12">
        <f>IF(A941="","",IF(S941&gt;0,"Gagnant",IF(S941&lt;0,"Perdant","Égalité")))</f>
        <v/>
      </c>
      <c r="W941" s="2" t="n"/>
      <c r="X941" s="4" t="n"/>
    </row>
    <row r="942">
      <c r="A942" s="2" t="n"/>
      <c r="B942" s="3" t="n"/>
      <c r="C942" s="3" t="n"/>
      <c r="D942" s="4" t="n"/>
      <c r="E942" s="4" t="n"/>
      <c r="F942" s="4" t="n"/>
      <c r="G942" s="4" t="n"/>
      <c r="H942" s="2" t="n"/>
      <c r="I942" s="4" t="n"/>
      <c r="J942" s="2" t="n"/>
      <c r="K942" s="5" t="n"/>
      <c r="L942" s="6" t="n"/>
      <c r="M942" s="6" t="n"/>
      <c r="N942" s="6" t="n"/>
      <c r="O942" s="6" t="n"/>
      <c r="P942" s="7">
        <f>IF(A942="","",K942*L942)</f>
        <v/>
      </c>
      <c r="Q942" s="7">
        <f>IF(A942="","",IF(H942="Achat",(O942-L942)*K942,IF(H942="Vente",(L942-O942)*K942,0)))</f>
        <v/>
      </c>
      <c r="R942" s="7">
        <f>IF(A942="","",IFERROR(P942*VLOOKUP(F942,'Référentiels'!$A$2:$C$6,3,FALSE),0))</f>
        <v/>
      </c>
      <c r="S942" s="7">
        <f>IF(A942="","",Q942-R942)</f>
        <v/>
      </c>
      <c r="T942" s="7">
        <f>IF(A942="","",MAX(L942-M942,M942-L942)*K942)</f>
        <v/>
      </c>
      <c r="U942" s="8">
        <f>IF(A942="","",IFERROR(S942/T942,0))</f>
        <v/>
      </c>
      <c r="V942" s="9">
        <f>IF(A942="","",IF(S942&gt;0,"Gagnant",IF(S942&lt;0,"Perdant","Égalité")))</f>
        <v/>
      </c>
      <c r="W942" s="2" t="n"/>
      <c r="X942" s="4" t="n"/>
    </row>
    <row r="943">
      <c r="A943" s="2" t="n"/>
      <c r="B943" s="3" t="n"/>
      <c r="C943" s="3" t="n"/>
      <c r="D943" s="4" t="n"/>
      <c r="E943" s="4" t="n"/>
      <c r="F943" s="4" t="n"/>
      <c r="G943" s="4" t="n"/>
      <c r="H943" s="2" t="n"/>
      <c r="I943" s="4" t="n"/>
      <c r="J943" s="2" t="n"/>
      <c r="K943" s="5" t="n"/>
      <c r="L943" s="6" t="n"/>
      <c r="M943" s="6" t="n"/>
      <c r="N943" s="6" t="n"/>
      <c r="O943" s="6" t="n"/>
      <c r="P943" s="10">
        <f>IF(A943="","",K943*L943)</f>
        <v/>
      </c>
      <c r="Q943" s="10">
        <f>IF(A943="","",IF(H943="Achat",(O943-L943)*K943,IF(H943="Vente",(L943-O943)*K943,0)))</f>
        <v/>
      </c>
      <c r="R943" s="10">
        <f>IF(A943="","",IFERROR(P943*VLOOKUP(F943,'Référentiels'!$A$2:$C$6,3,FALSE),0))</f>
        <v/>
      </c>
      <c r="S943" s="10">
        <f>IF(A943="","",Q943-R943)</f>
        <v/>
      </c>
      <c r="T943" s="10">
        <f>IF(A943="","",MAX(L943-M943,M943-L943)*K943)</f>
        <v/>
      </c>
      <c r="U943" s="11">
        <f>IF(A943="","",IFERROR(S943/T943,0))</f>
        <v/>
      </c>
      <c r="V943" s="12">
        <f>IF(A943="","",IF(S943&gt;0,"Gagnant",IF(S943&lt;0,"Perdant","Égalité")))</f>
        <v/>
      </c>
      <c r="W943" s="2" t="n"/>
      <c r="X943" s="4" t="n"/>
    </row>
    <row r="944">
      <c r="A944" s="2" t="n"/>
      <c r="B944" s="3" t="n"/>
      <c r="C944" s="3" t="n"/>
      <c r="D944" s="4" t="n"/>
      <c r="E944" s="4" t="n"/>
      <c r="F944" s="4" t="n"/>
      <c r="G944" s="4" t="n"/>
      <c r="H944" s="2" t="n"/>
      <c r="I944" s="4" t="n"/>
      <c r="J944" s="2" t="n"/>
      <c r="K944" s="5" t="n"/>
      <c r="L944" s="6" t="n"/>
      <c r="M944" s="6" t="n"/>
      <c r="N944" s="6" t="n"/>
      <c r="O944" s="6" t="n"/>
      <c r="P944" s="7">
        <f>IF(A944="","",K944*L944)</f>
        <v/>
      </c>
      <c r="Q944" s="7">
        <f>IF(A944="","",IF(H944="Achat",(O944-L944)*K944,IF(H944="Vente",(L944-O944)*K944,0)))</f>
        <v/>
      </c>
      <c r="R944" s="7">
        <f>IF(A944="","",IFERROR(P944*VLOOKUP(F944,'Référentiels'!$A$2:$C$6,3,FALSE),0))</f>
        <v/>
      </c>
      <c r="S944" s="7">
        <f>IF(A944="","",Q944-R944)</f>
        <v/>
      </c>
      <c r="T944" s="7">
        <f>IF(A944="","",MAX(L944-M944,M944-L944)*K944)</f>
        <v/>
      </c>
      <c r="U944" s="8">
        <f>IF(A944="","",IFERROR(S944/T944,0))</f>
        <v/>
      </c>
      <c r="V944" s="9">
        <f>IF(A944="","",IF(S944&gt;0,"Gagnant",IF(S944&lt;0,"Perdant","Égalité")))</f>
        <v/>
      </c>
      <c r="W944" s="2" t="n"/>
      <c r="X944" s="4" t="n"/>
    </row>
    <row r="945">
      <c r="A945" s="2" t="n"/>
      <c r="B945" s="3" t="n"/>
      <c r="C945" s="3" t="n"/>
      <c r="D945" s="4" t="n"/>
      <c r="E945" s="4" t="n"/>
      <c r="F945" s="4" t="n"/>
      <c r="G945" s="4" t="n"/>
      <c r="H945" s="2" t="n"/>
      <c r="I945" s="4" t="n"/>
      <c r="J945" s="2" t="n"/>
      <c r="K945" s="5" t="n"/>
      <c r="L945" s="6" t="n"/>
      <c r="M945" s="6" t="n"/>
      <c r="N945" s="6" t="n"/>
      <c r="O945" s="6" t="n"/>
      <c r="P945" s="10">
        <f>IF(A945="","",K945*L945)</f>
        <v/>
      </c>
      <c r="Q945" s="10">
        <f>IF(A945="","",IF(H945="Achat",(O945-L945)*K945,IF(H945="Vente",(L945-O945)*K945,0)))</f>
        <v/>
      </c>
      <c r="R945" s="10">
        <f>IF(A945="","",IFERROR(P945*VLOOKUP(F945,'Référentiels'!$A$2:$C$6,3,FALSE),0))</f>
        <v/>
      </c>
      <c r="S945" s="10">
        <f>IF(A945="","",Q945-R945)</f>
        <v/>
      </c>
      <c r="T945" s="10">
        <f>IF(A945="","",MAX(L945-M945,M945-L945)*K945)</f>
        <v/>
      </c>
      <c r="U945" s="11">
        <f>IF(A945="","",IFERROR(S945/T945,0))</f>
        <v/>
      </c>
      <c r="V945" s="12">
        <f>IF(A945="","",IF(S945&gt;0,"Gagnant",IF(S945&lt;0,"Perdant","Égalité")))</f>
        <v/>
      </c>
      <c r="W945" s="2" t="n"/>
      <c r="X945" s="4" t="n"/>
    </row>
    <row r="946">
      <c r="A946" s="2" t="n"/>
      <c r="B946" s="3" t="n"/>
      <c r="C946" s="3" t="n"/>
      <c r="D946" s="4" t="n"/>
      <c r="E946" s="4" t="n"/>
      <c r="F946" s="4" t="n"/>
      <c r="G946" s="4" t="n"/>
      <c r="H946" s="2" t="n"/>
      <c r="I946" s="4" t="n"/>
      <c r="J946" s="2" t="n"/>
      <c r="K946" s="5" t="n"/>
      <c r="L946" s="6" t="n"/>
      <c r="M946" s="6" t="n"/>
      <c r="N946" s="6" t="n"/>
      <c r="O946" s="6" t="n"/>
      <c r="P946" s="7">
        <f>IF(A946="","",K946*L946)</f>
        <v/>
      </c>
      <c r="Q946" s="7">
        <f>IF(A946="","",IF(H946="Achat",(O946-L946)*K946,IF(H946="Vente",(L946-O946)*K946,0)))</f>
        <v/>
      </c>
      <c r="R946" s="7">
        <f>IF(A946="","",IFERROR(P946*VLOOKUP(F946,'Référentiels'!$A$2:$C$6,3,FALSE),0))</f>
        <v/>
      </c>
      <c r="S946" s="7">
        <f>IF(A946="","",Q946-R946)</f>
        <v/>
      </c>
      <c r="T946" s="7">
        <f>IF(A946="","",MAX(L946-M946,M946-L946)*K946)</f>
        <v/>
      </c>
      <c r="U946" s="8">
        <f>IF(A946="","",IFERROR(S946/T946,0))</f>
        <v/>
      </c>
      <c r="V946" s="9">
        <f>IF(A946="","",IF(S946&gt;0,"Gagnant",IF(S946&lt;0,"Perdant","Égalité")))</f>
        <v/>
      </c>
      <c r="W946" s="2" t="n"/>
      <c r="X946" s="4" t="n"/>
    </row>
    <row r="947">
      <c r="A947" s="2" t="n"/>
      <c r="B947" s="3" t="n"/>
      <c r="C947" s="3" t="n"/>
      <c r="D947" s="4" t="n"/>
      <c r="E947" s="4" t="n"/>
      <c r="F947" s="4" t="n"/>
      <c r="G947" s="4" t="n"/>
      <c r="H947" s="2" t="n"/>
      <c r="I947" s="4" t="n"/>
      <c r="J947" s="2" t="n"/>
      <c r="K947" s="5" t="n"/>
      <c r="L947" s="6" t="n"/>
      <c r="M947" s="6" t="n"/>
      <c r="N947" s="6" t="n"/>
      <c r="O947" s="6" t="n"/>
      <c r="P947" s="10">
        <f>IF(A947="","",K947*L947)</f>
        <v/>
      </c>
      <c r="Q947" s="10">
        <f>IF(A947="","",IF(H947="Achat",(O947-L947)*K947,IF(H947="Vente",(L947-O947)*K947,0)))</f>
        <v/>
      </c>
      <c r="R947" s="10">
        <f>IF(A947="","",IFERROR(P947*VLOOKUP(F947,'Référentiels'!$A$2:$C$6,3,FALSE),0))</f>
        <v/>
      </c>
      <c r="S947" s="10">
        <f>IF(A947="","",Q947-R947)</f>
        <v/>
      </c>
      <c r="T947" s="10">
        <f>IF(A947="","",MAX(L947-M947,M947-L947)*K947)</f>
        <v/>
      </c>
      <c r="U947" s="11">
        <f>IF(A947="","",IFERROR(S947/T947,0))</f>
        <v/>
      </c>
      <c r="V947" s="12">
        <f>IF(A947="","",IF(S947&gt;0,"Gagnant",IF(S947&lt;0,"Perdant","Égalité")))</f>
        <v/>
      </c>
      <c r="W947" s="2" t="n"/>
      <c r="X947" s="4" t="n"/>
    </row>
    <row r="948">
      <c r="A948" s="2" t="n"/>
      <c r="B948" s="3" t="n"/>
      <c r="C948" s="3" t="n"/>
      <c r="D948" s="4" t="n"/>
      <c r="E948" s="4" t="n"/>
      <c r="F948" s="4" t="n"/>
      <c r="G948" s="4" t="n"/>
      <c r="H948" s="2" t="n"/>
      <c r="I948" s="4" t="n"/>
      <c r="J948" s="2" t="n"/>
      <c r="K948" s="5" t="n"/>
      <c r="L948" s="6" t="n"/>
      <c r="M948" s="6" t="n"/>
      <c r="N948" s="6" t="n"/>
      <c r="O948" s="6" t="n"/>
      <c r="P948" s="7">
        <f>IF(A948="","",K948*L948)</f>
        <v/>
      </c>
      <c r="Q948" s="7">
        <f>IF(A948="","",IF(H948="Achat",(O948-L948)*K948,IF(H948="Vente",(L948-O948)*K948,0)))</f>
        <v/>
      </c>
      <c r="R948" s="7">
        <f>IF(A948="","",IFERROR(P948*VLOOKUP(F948,'Référentiels'!$A$2:$C$6,3,FALSE),0))</f>
        <v/>
      </c>
      <c r="S948" s="7">
        <f>IF(A948="","",Q948-R948)</f>
        <v/>
      </c>
      <c r="T948" s="7">
        <f>IF(A948="","",MAX(L948-M948,M948-L948)*K948)</f>
        <v/>
      </c>
      <c r="U948" s="8">
        <f>IF(A948="","",IFERROR(S948/T948,0))</f>
        <v/>
      </c>
      <c r="V948" s="9">
        <f>IF(A948="","",IF(S948&gt;0,"Gagnant",IF(S948&lt;0,"Perdant","Égalité")))</f>
        <v/>
      </c>
      <c r="W948" s="2" t="n"/>
      <c r="X948" s="4" t="n"/>
    </row>
    <row r="949">
      <c r="A949" s="2" t="n"/>
      <c r="B949" s="3" t="n"/>
      <c r="C949" s="3" t="n"/>
      <c r="D949" s="4" t="n"/>
      <c r="E949" s="4" t="n"/>
      <c r="F949" s="4" t="n"/>
      <c r="G949" s="4" t="n"/>
      <c r="H949" s="2" t="n"/>
      <c r="I949" s="4" t="n"/>
      <c r="J949" s="2" t="n"/>
      <c r="K949" s="5" t="n"/>
      <c r="L949" s="6" t="n"/>
      <c r="M949" s="6" t="n"/>
      <c r="N949" s="6" t="n"/>
      <c r="O949" s="6" t="n"/>
      <c r="P949" s="10">
        <f>IF(A949="","",K949*L949)</f>
        <v/>
      </c>
      <c r="Q949" s="10">
        <f>IF(A949="","",IF(H949="Achat",(O949-L949)*K949,IF(H949="Vente",(L949-O949)*K949,0)))</f>
        <v/>
      </c>
      <c r="R949" s="10">
        <f>IF(A949="","",IFERROR(P949*VLOOKUP(F949,'Référentiels'!$A$2:$C$6,3,FALSE),0))</f>
        <v/>
      </c>
      <c r="S949" s="10">
        <f>IF(A949="","",Q949-R949)</f>
        <v/>
      </c>
      <c r="T949" s="10">
        <f>IF(A949="","",MAX(L949-M949,M949-L949)*K949)</f>
        <v/>
      </c>
      <c r="U949" s="11">
        <f>IF(A949="","",IFERROR(S949/T949,0))</f>
        <v/>
      </c>
      <c r="V949" s="12">
        <f>IF(A949="","",IF(S949&gt;0,"Gagnant",IF(S949&lt;0,"Perdant","Égalité")))</f>
        <v/>
      </c>
      <c r="W949" s="2" t="n"/>
      <c r="X949" s="4" t="n"/>
    </row>
    <row r="950">
      <c r="A950" s="2" t="n"/>
      <c r="B950" s="3" t="n"/>
      <c r="C950" s="3" t="n"/>
      <c r="D950" s="4" t="n"/>
      <c r="E950" s="4" t="n"/>
      <c r="F950" s="4" t="n"/>
      <c r="G950" s="4" t="n"/>
      <c r="H950" s="2" t="n"/>
      <c r="I950" s="4" t="n"/>
      <c r="J950" s="2" t="n"/>
      <c r="K950" s="5" t="n"/>
      <c r="L950" s="6" t="n"/>
      <c r="M950" s="6" t="n"/>
      <c r="N950" s="6" t="n"/>
      <c r="O950" s="6" t="n"/>
      <c r="P950" s="7">
        <f>IF(A950="","",K950*L950)</f>
        <v/>
      </c>
      <c r="Q950" s="7">
        <f>IF(A950="","",IF(H950="Achat",(O950-L950)*K950,IF(H950="Vente",(L950-O950)*K950,0)))</f>
        <v/>
      </c>
      <c r="R950" s="7">
        <f>IF(A950="","",IFERROR(P950*VLOOKUP(F950,'Référentiels'!$A$2:$C$6,3,FALSE),0))</f>
        <v/>
      </c>
      <c r="S950" s="7">
        <f>IF(A950="","",Q950-R950)</f>
        <v/>
      </c>
      <c r="T950" s="7">
        <f>IF(A950="","",MAX(L950-M950,M950-L950)*K950)</f>
        <v/>
      </c>
      <c r="U950" s="8">
        <f>IF(A950="","",IFERROR(S950/T950,0))</f>
        <v/>
      </c>
      <c r="V950" s="9">
        <f>IF(A950="","",IF(S950&gt;0,"Gagnant",IF(S950&lt;0,"Perdant","Égalité")))</f>
        <v/>
      </c>
      <c r="W950" s="2" t="n"/>
      <c r="X950" s="4" t="n"/>
    </row>
    <row r="951">
      <c r="A951" s="2" t="n"/>
      <c r="B951" s="3" t="n"/>
      <c r="C951" s="3" t="n"/>
      <c r="D951" s="4" t="n"/>
      <c r="E951" s="4" t="n"/>
      <c r="F951" s="4" t="n"/>
      <c r="G951" s="4" t="n"/>
      <c r="H951" s="2" t="n"/>
      <c r="I951" s="4" t="n"/>
      <c r="J951" s="2" t="n"/>
      <c r="K951" s="5" t="n"/>
      <c r="L951" s="6" t="n"/>
      <c r="M951" s="6" t="n"/>
      <c r="N951" s="6" t="n"/>
      <c r="O951" s="6" t="n"/>
      <c r="P951" s="10">
        <f>IF(A951="","",K951*L951)</f>
        <v/>
      </c>
      <c r="Q951" s="10">
        <f>IF(A951="","",IF(H951="Achat",(O951-L951)*K951,IF(H951="Vente",(L951-O951)*K951,0)))</f>
        <v/>
      </c>
      <c r="R951" s="10">
        <f>IF(A951="","",IFERROR(P951*VLOOKUP(F951,'Référentiels'!$A$2:$C$6,3,FALSE),0))</f>
        <v/>
      </c>
      <c r="S951" s="10">
        <f>IF(A951="","",Q951-R951)</f>
        <v/>
      </c>
      <c r="T951" s="10">
        <f>IF(A951="","",MAX(L951-M951,M951-L951)*K951)</f>
        <v/>
      </c>
      <c r="U951" s="11">
        <f>IF(A951="","",IFERROR(S951/T951,0))</f>
        <v/>
      </c>
      <c r="V951" s="12">
        <f>IF(A951="","",IF(S951&gt;0,"Gagnant",IF(S951&lt;0,"Perdant","Égalité")))</f>
        <v/>
      </c>
      <c r="W951" s="2" t="n"/>
      <c r="X951" s="4" t="n"/>
    </row>
    <row r="952">
      <c r="A952" s="2" t="n"/>
      <c r="B952" s="3" t="n"/>
      <c r="C952" s="3" t="n"/>
      <c r="D952" s="4" t="n"/>
      <c r="E952" s="4" t="n"/>
      <c r="F952" s="4" t="n"/>
      <c r="G952" s="4" t="n"/>
      <c r="H952" s="2" t="n"/>
      <c r="I952" s="4" t="n"/>
      <c r="J952" s="2" t="n"/>
      <c r="K952" s="5" t="n"/>
      <c r="L952" s="6" t="n"/>
      <c r="M952" s="6" t="n"/>
      <c r="N952" s="6" t="n"/>
      <c r="O952" s="6" t="n"/>
      <c r="P952" s="7">
        <f>IF(A952="","",K952*L952)</f>
        <v/>
      </c>
      <c r="Q952" s="7">
        <f>IF(A952="","",IF(H952="Achat",(O952-L952)*K952,IF(H952="Vente",(L952-O952)*K952,0)))</f>
        <v/>
      </c>
      <c r="R952" s="7">
        <f>IF(A952="","",IFERROR(P952*VLOOKUP(F952,'Référentiels'!$A$2:$C$6,3,FALSE),0))</f>
        <v/>
      </c>
      <c r="S952" s="7">
        <f>IF(A952="","",Q952-R952)</f>
        <v/>
      </c>
      <c r="T952" s="7">
        <f>IF(A952="","",MAX(L952-M952,M952-L952)*K952)</f>
        <v/>
      </c>
      <c r="U952" s="8">
        <f>IF(A952="","",IFERROR(S952/T952,0))</f>
        <v/>
      </c>
      <c r="V952" s="9">
        <f>IF(A952="","",IF(S952&gt;0,"Gagnant",IF(S952&lt;0,"Perdant","Égalité")))</f>
        <v/>
      </c>
      <c r="W952" s="2" t="n"/>
      <c r="X952" s="4" t="n"/>
    </row>
    <row r="953">
      <c r="A953" s="2" t="n"/>
      <c r="B953" s="3" t="n"/>
      <c r="C953" s="3" t="n"/>
      <c r="D953" s="4" t="n"/>
      <c r="E953" s="4" t="n"/>
      <c r="F953" s="4" t="n"/>
      <c r="G953" s="4" t="n"/>
      <c r="H953" s="2" t="n"/>
      <c r="I953" s="4" t="n"/>
      <c r="J953" s="2" t="n"/>
      <c r="K953" s="5" t="n"/>
      <c r="L953" s="6" t="n"/>
      <c r="M953" s="6" t="n"/>
      <c r="N953" s="6" t="n"/>
      <c r="O953" s="6" t="n"/>
      <c r="P953" s="10">
        <f>IF(A953="","",K953*L953)</f>
        <v/>
      </c>
      <c r="Q953" s="10">
        <f>IF(A953="","",IF(H953="Achat",(O953-L953)*K953,IF(H953="Vente",(L953-O953)*K953,0)))</f>
        <v/>
      </c>
      <c r="R953" s="10">
        <f>IF(A953="","",IFERROR(P953*VLOOKUP(F953,'Référentiels'!$A$2:$C$6,3,FALSE),0))</f>
        <v/>
      </c>
      <c r="S953" s="10">
        <f>IF(A953="","",Q953-R953)</f>
        <v/>
      </c>
      <c r="T953" s="10">
        <f>IF(A953="","",MAX(L953-M953,M953-L953)*K953)</f>
        <v/>
      </c>
      <c r="U953" s="11">
        <f>IF(A953="","",IFERROR(S953/T953,0))</f>
        <v/>
      </c>
      <c r="V953" s="12">
        <f>IF(A953="","",IF(S953&gt;0,"Gagnant",IF(S953&lt;0,"Perdant","Égalité")))</f>
        <v/>
      </c>
      <c r="W953" s="2" t="n"/>
      <c r="X953" s="4" t="n"/>
    </row>
    <row r="954">
      <c r="A954" s="2" t="n"/>
      <c r="B954" s="3" t="n"/>
      <c r="C954" s="3" t="n"/>
      <c r="D954" s="4" t="n"/>
      <c r="E954" s="4" t="n"/>
      <c r="F954" s="4" t="n"/>
      <c r="G954" s="4" t="n"/>
      <c r="H954" s="2" t="n"/>
      <c r="I954" s="4" t="n"/>
      <c r="J954" s="2" t="n"/>
      <c r="K954" s="5" t="n"/>
      <c r="L954" s="6" t="n"/>
      <c r="M954" s="6" t="n"/>
      <c r="N954" s="6" t="n"/>
      <c r="O954" s="6" t="n"/>
      <c r="P954" s="7">
        <f>IF(A954="","",K954*L954)</f>
        <v/>
      </c>
      <c r="Q954" s="7">
        <f>IF(A954="","",IF(H954="Achat",(O954-L954)*K954,IF(H954="Vente",(L954-O954)*K954,0)))</f>
        <v/>
      </c>
      <c r="R954" s="7">
        <f>IF(A954="","",IFERROR(P954*VLOOKUP(F954,'Référentiels'!$A$2:$C$6,3,FALSE),0))</f>
        <v/>
      </c>
      <c r="S954" s="7">
        <f>IF(A954="","",Q954-R954)</f>
        <v/>
      </c>
      <c r="T954" s="7">
        <f>IF(A954="","",MAX(L954-M954,M954-L954)*K954)</f>
        <v/>
      </c>
      <c r="U954" s="8">
        <f>IF(A954="","",IFERROR(S954/T954,0))</f>
        <v/>
      </c>
      <c r="V954" s="9">
        <f>IF(A954="","",IF(S954&gt;0,"Gagnant",IF(S954&lt;0,"Perdant","Égalité")))</f>
        <v/>
      </c>
      <c r="W954" s="2" t="n"/>
      <c r="X954" s="4" t="n"/>
    </row>
    <row r="955">
      <c r="A955" s="2" t="n"/>
      <c r="B955" s="3" t="n"/>
      <c r="C955" s="3" t="n"/>
      <c r="D955" s="4" t="n"/>
      <c r="E955" s="4" t="n"/>
      <c r="F955" s="4" t="n"/>
      <c r="G955" s="4" t="n"/>
      <c r="H955" s="2" t="n"/>
      <c r="I955" s="4" t="n"/>
      <c r="J955" s="2" t="n"/>
      <c r="K955" s="5" t="n"/>
      <c r="L955" s="6" t="n"/>
      <c r="M955" s="6" t="n"/>
      <c r="N955" s="6" t="n"/>
      <c r="O955" s="6" t="n"/>
      <c r="P955" s="10">
        <f>IF(A955="","",K955*L955)</f>
        <v/>
      </c>
      <c r="Q955" s="10">
        <f>IF(A955="","",IF(H955="Achat",(O955-L955)*K955,IF(H955="Vente",(L955-O955)*K955,0)))</f>
        <v/>
      </c>
      <c r="R955" s="10">
        <f>IF(A955="","",IFERROR(P955*VLOOKUP(F955,'Référentiels'!$A$2:$C$6,3,FALSE),0))</f>
        <v/>
      </c>
      <c r="S955" s="10">
        <f>IF(A955="","",Q955-R955)</f>
        <v/>
      </c>
      <c r="T955" s="10">
        <f>IF(A955="","",MAX(L955-M955,M955-L955)*K955)</f>
        <v/>
      </c>
      <c r="U955" s="11">
        <f>IF(A955="","",IFERROR(S955/T955,0))</f>
        <v/>
      </c>
      <c r="V955" s="12">
        <f>IF(A955="","",IF(S955&gt;0,"Gagnant",IF(S955&lt;0,"Perdant","Égalité")))</f>
        <v/>
      </c>
      <c r="W955" s="2" t="n"/>
      <c r="X955" s="4" t="n"/>
    </row>
    <row r="956">
      <c r="A956" s="2" t="n"/>
      <c r="B956" s="3" t="n"/>
      <c r="C956" s="3" t="n"/>
      <c r="D956" s="4" t="n"/>
      <c r="E956" s="4" t="n"/>
      <c r="F956" s="4" t="n"/>
      <c r="G956" s="4" t="n"/>
      <c r="H956" s="2" t="n"/>
      <c r="I956" s="4" t="n"/>
      <c r="J956" s="2" t="n"/>
      <c r="K956" s="5" t="n"/>
      <c r="L956" s="6" t="n"/>
      <c r="M956" s="6" t="n"/>
      <c r="N956" s="6" t="n"/>
      <c r="O956" s="6" t="n"/>
      <c r="P956" s="7">
        <f>IF(A956="","",K956*L956)</f>
        <v/>
      </c>
      <c r="Q956" s="7">
        <f>IF(A956="","",IF(H956="Achat",(O956-L956)*K956,IF(H956="Vente",(L956-O956)*K956,0)))</f>
        <v/>
      </c>
      <c r="R956" s="7">
        <f>IF(A956="","",IFERROR(P956*VLOOKUP(F956,'Référentiels'!$A$2:$C$6,3,FALSE),0))</f>
        <v/>
      </c>
      <c r="S956" s="7">
        <f>IF(A956="","",Q956-R956)</f>
        <v/>
      </c>
      <c r="T956" s="7">
        <f>IF(A956="","",MAX(L956-M956,M956-L956)*K956)</f>
        <v/>
      </c>
      <c r="U956" s="8">
        <f>IF(A956="","",IFERROR(S956/T956,0))</f>
        <v/>
      </c>
      <c r="V956" s="9">
        <f>IF(A956="","",IF(S956&gt;0,"Gagnant",IF(S956&lt;0,"Perdant","Égalité")))</f>
        <v/>
      </c>
      <c r="W956" s="2" t="n"/>
      <c r="X956" s="4" t="n"/>
    </row>
    <row r="957">
      <c r="A957" s="2" t="n"/>
      <c r="B957" s="3" t="n"/>
      <c r="C957" s="3" t="n"/>
      <c r="D957" s="4" t="n"/>
      <c r="E957" s="4" t="n"/>
      <c r="F957" s="4" t="n"/>
      <c r="G957" s="4" t="n"/>
      <c r="H957" s="2" t="n"/>
      <c r="I957" s="4" t="n"/>
      <c r="J957" s="2" t="n"/>
      <c r="K957" s="5" t="n"/>
      <c r="L957" s="6" t="n"/>
      <c r="M957" s="6" t="n"/>
      <c r="N957" s="6" t="n"/>
      <c r="O957" s="6" t="n"/>
      <c r="P957" s="10">
        <f>IF(A957="","",K957*L957)</f>
        <v/>
      </c>
      <c r="Q957" s="10">
        <f>IF(A957="","",IF(H957="Achat",(O957-L957)*K957,IF(H957="Vente",(L957-O957)*K957,0)))</f>
        <v/>
      </c>
      <c r="R957" s="10">
        <f>IF(A957="","",IFERROR(P957*VLOOKUP(F957,'Référentiels'!$A$2:$C$6,3,FALSE),0))</f>
        <v/>
      </c>
      <c r="S957" s="10">
        <f>IF(A957="","",Q957-R957)</f>
        <v/>
      </c>
      <c r="T957" s="10">
        <f>IF(A957="","",MAX(L957-M957,M957-L957)*K957)</f>
        <v/>
      </c>
      <c r="U957" s="11">
        <f>IF(A957="","",IFERROR(S957/T957,0))</f>
        <v/>
      </c>
      <c r="V957" s="12">
        <f>IF(A957="","",IF(S957&gt;0,"Gagnant",IF(S957&lt;0,"Perdant","Égalité")))</f>
        <v/>
      </c>
      <c r="W957" s="2" t="n"/>
      <c r="X957" s="4" t="n"/>
    </row>
    <row r="958">
      <c r="A958" s="2" t="n"/>
      <c r="B958" s="3" t="n"/>
      <c r="C958" s="3" t="n"/>
      <c r="D958" s="4" t="n"/>
      <c r="E958" s="4" t="n"/>
      <c r="F958" s="4" t="n"/>
      <c r="G958" s="4" t="n"/>
      <c r="H958" s="2" t="n"/>
      <c r="I958" s="4" t="n"/>
      <c r="J958" s="2" t="n"/>
      <c r="K958" s="5" t="n"/>
      <c r="L958" s="6" t="n"/>
      <c r="M958" s="6" t="n"/>
      <c r="N958" s="6" t="n"/>
      <c r="O958" s="6" t="n"/>
      <c r="P958" s="7">
        <f>IF(A958="","",K958*L958)</f>
        <v/>
      </c>
      <c r="Q958" s="7">
        <f>IF(A958="","",IF(H958="Achat",(O958-L958)*K958,IF(H958="Vente",(L958-O958)*K958,0)))</f>
        <v/>
      </c>
      <c r="R958" s="7">
        <f>IF(A958="","",IFERROR(P958*VLOOKUP(F958,'Référentiels'!$A$2:$C$6,3,FALSE),0))</f>
        <v/>
      </c>
      <c r="S958" s="7">
        <f>IF(A958="","",Q958-R958)</f>
        <v/>
      </c>
      <c r="T958" s="7">
        <f>IF(A958="","",MAX(L958-M958,M958-L958)*K958)</f>
        <v/>
      </c>
      <c r="U958" s="8">
        <f>IF(A958="","",IFERROR(S958/T958,0))</f>
        <v/>
      </c>
      <c r="V958" s="9">
        <f>IF(A958="","",IF(S958&gt;0,"Gagnant",IF(S958&lt;0,"Perdant","Égalité")))</f>
        <v/>
      </c>
      <c r="W958" s="2" t="n"/>
      <c r="X958" s="4" t="n"/>
    </row>
    <row r="959">
      <c r="A959" s="2" t="n"/>
      <c r="B959" s="3" t="n"/>
      <c r="C959" s="3" t="n"/>
      <c r="D959" s="4" t="n"/>
      <c r="E959" s="4" t="n"/>
      <c r="F959" s="4" t="n"/>
      <c r="G959" s="4" t="n"/>
      <c r="H959" s="2" t="n"/>
      <c r="I959" s="4" t="n"/>
      <c r="J959" s="2" t="n"/>
      <c r="K959" s="5" t="n"/>
      <c r="L959" s="6" t="n"/>
      <c r="M959" s="6" t="n"/>
      <c r="N959" s="6" t="n"/>
      <c r="O959" s="6" t="n"/>
      <c r="P959" s="10">
        <f>IF(A959="","",K959*L959)</f>
        <v/>
      </c>
      <c r="Q959" s="10">
        <f>IF(A959="","",IF(H959="Achat",(O959-L959)*K959,IF(H959="Vente",(L959-O959)*K959,0)))</f>
        <v/>
      </c>
      <c r="R959" s="10">
        <f>IF(A959="","",IFERROR(P959*VLOOKUP(F959,'Référentiels'!$A$2:$C$6,3,FALSE),0))</f>
        <v/>
      </c>
      <c r="S959" s="10">
        <f>IF(A959="","",Q959-R959)</f>
        <v/>
      </c>
      <c r="T959" s="10">
        <f>IF(A959="","",MAX(L959-M959,M959-L959)*K959)</f>
        <v/>
      </c>
      <c r="U959" s="11">
        <f>IF(A959="","",IFERROR(S959/T959,0))</f>
        <v/>
      </c>
      <c r="V959" s="12">
        <f>IF(A959="","",IF(S959&gt;0,"Gagnant",IF(S959&lt;0,"Perdant","Égalité")))</f>
        <v/>
      </c>
      <c r="W959" s="2" t="n"/>
      <c r="X959" s="4" t="n"/>
    </row>
    <row r="960">
      <c r="A960" s="2" t="n"/>
      <c r="B960" s="3" t="n"/>
      <c r="C960" s="3" t="n"/>
      <c r="D960" s="4" t="n"/>
      <c r="E960" s="4" t="n"/>
      <c r="F960" s="4" t="n"/>
      <c r="G960" s="4" t="n"/>
      <c r="H960" s="2" t="n"/>
      <c r="I960" s="4" t="n"/>
      <c r="J960" s="2" t="n"/>
      <c r="K960" s="5" t="n"/>
      <c r="L960" s="6" t="n"/>
      <c r="M960" s="6" t="n"/>
      <c r="N960" s="6" t="n"/>
      <c r="O960" s="6" t="n"/>
      <c r="P960" s="7">
        <f>IF(A960="","",K960*L960)</f>
        <v/>
      </c>
      <c r="Q960" s="7">
        <f>IF(A960="","",IF(H960="Achat",(O960-L960)*K960,IF(H960="Vente",(L960-O960)*K960,0)))</f>
        <v/>
      </c>
      <c r="R960" s="7">
        <f>IF(A960="","",IFERROR(P960*VLOOKUP(F960,'Référentiels'!$A$2:$C$6,3,FALSE),0))</f>
        <v/>
      </c>
      <c r="S960" s="7">
        <f>IF(A960="","",Q960-R960)</f>
        <v/>
      </c>
      <c r="T960" s="7">
        <f>IF(A960="","",MAX(L960-M960,M960-L960)*K960)</f>
        <v/>
      </c>
      <c r="U960" s="8">
        <f>IF(A960="","",IFERROR(S960/T960,0))</f>
        <v/>
      </c>
      <c r="V960" s="9">
        <f>IF(A960="","",IF(S960&gt;0,"Gagnant",IF(S960&lt;0,"Perdant","Égalité")))</f>
        <v/>
      </c>
      <c r="W960" s="2" t="n"/>
      <c r="X960" s="4" t="n"/>
    </row>
    <row r="961">
      <c r="A961" s="2" t="n"/>
      <c r="B961" s="3" t="n"/>
      <c r="C961" s="3" t="n"/>
      <c r="D961" s="4" t="n"/>
      <c r="E961" s="4" t="n"/>
      <c r="F961" s="4" t="n"/>
      <c r="G961" s="4" t="n"/>
      <c r="H961" s="2" t="n"/>
      <c r="I961" s="4" t="n"/>
      <c r="J961" s="2" t="n"/>
      <c r="K961" s="5" t="n"/>
      <c r="L961" s="6" t="n"/>
      <c r="M961" s="6" t="n"/>
      <c r="N961" s="6" t="n"/>
      <c r="O961" s="6" t="n"/>
      <c r="P961" s="10">
        <f>IF(A961="","",K961*L961)</f>
        <v/>
      </c>
      <c r="Q961" s="10">
        <f>IF(A961="","",IF(H961="Achat",(O961-L961)*K961,IF(H961="Vente",(L961-O961)*K961,0)))</f>
        <v/>
      </c>
      <c r="R961" s="10">
        <f>IF(A961="","",IFERROR(P961*VLOOKUP(F961,'Référentiels'!$A$2:$C$6,3,FALSE),0))</f>
        <v/>
      </c>
      <c r="S961" s="10">
        <f>IF(A961="","",Q961-R961)</f>
        <v/>
      </c>
      <c r="T961" s="10">
        <f>IF(A961="","",MAX(L961-M961,M961-L961)*K961)</f>
        <v/>
      </c>
      <c r="U961" s="11">
        <f>IF(A961="","",IFERROR(S961/T961,0))</f>
        <v/>
      </c>
      <c r="V961" s="12">
        <f>IF(A961="","",IF(S961&gt;0,"Gagnant",IF(S961&lt;0,"Perdant","Égalité")))</f>
        <v/>
      </c>
      <c r="W961" s="2" t="n"/>
      <c r="X961" s="4" t="n"/>
    </row>
    <row r="962">
      <c r="A962" s="2" t="n"/>
      <c r="B962" s="3" t="n"/>
      <c r="C962" s="3" t="n"/>
      <c r="D962" s="4" t="n"/>
      <c r="E962" s="4" t="n"/>
      <c r="F962" s="4" t="n"/>
      <c r="G962" s="4" t="n"/>
      <c r="H962" s="2" t="n"/>
      <c r="I962" s="4" t="n"/>
      <c r="J962" s="2" t="n"/>
      <c r="K962" s="5" t="n"/>
      <c r="L962" s="6" t="n"/>
      <c r="M962" s="6" t="n"/>
      <c r="N962" s="6" t="n"/>
      <c r="O962" s="6" t="n"/>
      <c r="P962" s="7">
        <f>IF(A962="","",K962*L962)</f>
        <v/>
      </c>
      <c r="Q962" s="7">
        <f>IF(A962="","",IF(H962="Achat",(O962-L962)*K962,IF(H962="Vente",(L962-O962)*K962,0)))</f>
        <v/>
      </c>
      <c r="R962" s="7">
        <f>IF(A962="","",IFERROR(P962*VLOOKUP(F962,'Référentiels'!$A$2:$C$6,3,FALSE),0))</f>
        <v/>
      </c>
      <c r="S962" s="7">
        <f>IF(A962="","",Q962-R962)</f>
        <v/>
      </c>
      <c r="T962" s="7">
        <f>IF(A962="","",MAX(L962-M962,M962-L962)*K962)</f>
        <v/>
      </c>
      <c r="U962" s="8">
        <f>IF(A962="","",IFERROR(S962/T962,0))</f>
        <v/>
      </c>
      <c r="V962" s="9">
        <f>IF(A962="","",IF(S962&gt;0,"Gagnant",IF(S962&lt;0,"Perdant","Égalité")))</f>
        <v/>
      </c>
      <c r="W962" s="2" t="n"/>
      <c r="X962" s="4" t="n"/>
    </row>
    <row r="963">
      <c r="A963" s="2" t="n"/>
      <c r="B963" s="3" t="n"/>
      <c r="C963" s="3" t="n"/>
      <c r="D963" s="4" t="n"/>
      <c r="E963" s="4" t="n"/>
      <c r="F963" s="4" t="n"/>
      <c r="G963" s="4" t="n"/>
      <c r="H963" s="2" t="n"/>
      <c r="I963" s="4" t="n"/>
      <c r="J963" s="2" t="n"/>
      <c r="K963" s="5" t="n"/>
      <c r="L963" s="6" t="n"/>
      <c r="M963" s="6" t="n"/>
      <c r="N963" s="6" t="n"/>
      <c r="O963" s="6" t="n"/>
      <c r="P963" s="10">
        <f>IF(A963="","",K963*L963)</f>
        <v/>
      </c>
      <c r="Q963" s="10">
        <f>IF(A963="","",IF(H963="Achat",(O963-L963)*K963,IF(H963="Vente",(L963-O963)*K963,0)))</f>
        <v/>
      </c>
      <c r="R963" s="10">
        <f>IF(A963="","",IFERROR(P963*VLOOKUP(F963,'Référentiels'!$A$2:$C$6,3,FALSE),0))</f>
        <v/>
      </c>
      <c r="S963" s="10">
        <f>IF(A963="","",Q963-R963)</f>
        <v/>
      </c>
      <c r="T963" s="10">
        <f>IF(A963="","",MAX(L963-M963,M963-L963)*K963)</f>
        <v/>
      </c>
      <c r="U963" s="11">
        <f>IF(A963="","",IFERROR(S963/T963,0))</f>
        <v/>
      </c>
      <c r="V963" s="12">
        <f>IF(A963="","",IF(S963&gt;0,"Gagnant",IF(S963&lt;0,"Perdant","Égalité")))</f>
        <v/>
      </c>
      <c r="W963" s="2" t="n"/>
      <c r="X963" s="4" t="n"/>
    </row>
    <row r="964">
      <c r="A964" s="2" t="n"/>
      <c r="B964" s="3" t="n"/>
      <c r="C964" s="3" t="n"/>
      <c r="D964" s="4" t="n"/>
      <c r="E964" s="4" t="n"/>
      <c r="F964" s="4" t="n"/>
      <c r="G964" s="4" t="n"/>
      <c r="H964" s="2" t="n"/>
      <c r="I964" s="4" t="n"/>
      <c r="J964" s="2" t="n"/>
      <c r="K964" s="5" t="n"/>
      <c r="L964" s="6" t="n"/>
      <c r="M964" s="6" t="n"/>
      <c r="N964" s="6" t="n"/>
      <c r="O964" s="6" t="n"/>
      <c r="P964" s="7">
        <f>IF(A964="","",K964*L964)</f>
        <v/>
      </c>
      <c r="Q964" s="7">
        <f>IF(A964="","",IF(H964="Achat",(O964-L964)*K964,IF(H964="Vente",(L964-O964)*K964,0)))</f>
        <v/>
      </c>
      <c r="R964" s="7">
        <f>IF(A964="","",IFERROR(P964*VLOOKUP(F964,'Référentiels'!$A$2:$C$6,3,FALSE),0))</f>
        <v/>
      </c>
      <c r="S964" s="7">
        <f>IF(A964="","",Q964-R964)</f>
        <v/>
      </c>
      <c r="T964" s="7">
        <f>IF(A964="","",MAX(L964-M964,M964-L964)*K964)</f>
        <v/>
      </c>
      <c r="U964" s="8">
        <f>IF(A964="","",IFERROR(S964/T964,0))</f>
        <v/>
      </c>
      <c r="V964" s="9">
        <f>IF(A964="","",IF(S964&gt;0,"Gagnant",IF(S964&lt;0,"Perdant","Égalité")))</f>
        <v/>
      </c>
      <c r="W964" s="2" t="n"/>
      <c r="X964" s="4" t="n"/>
    </row>
    <row r="965">
      <c r="A965" s="2" t="n"/>
      <c r="B965" s="3" t="n"/>
      <c r="C965" s="3" t="n"/>
      <c r="D965" s="4" t="n"/>
      <c r="E965" s="4" t="n"/>
      <c r="F965" s="4" t="n"/>
      <c r="G965" s="4" t="n"/>
      <c r="H965" s="2" t="n"/>
      <c r="I965" s="4" t="n"/>
      <c r="J965" s="2" t="n"/>
      <c r="K965" s="5" t="n"/>
      <c r="L965" s="6" t="n"/>
      <c r="M965" s="6" t="n"/>
      <c r="N965" s="6" t="n"/>
      <c r="O965" s="6" t="n"/>
      <c r="P965" s="10">
        <f>IF(A965="","",K965*L965)</f>
        <v/>
      </c>
      <c r="Q965" s="10">
        <f>IF(A965="","",IF(H965="Achat",(O965-L965)*K965,IF(H965="Vente",(L965-O965)*K965,0)))</f>
        <v/>
      </c>
      <c r="R965" s="10">
        <f>IF(A965="","",IFERROR(P965*VLOOKUP(F965,'Référentiels'!$A$2:$C$6,3,FALSE),0))</f>
        <v/>
      </c>
      <c r="S965" s="10">
        <f>IF(A965="","",Q965-R965)</f>
        <v/>
      </c>
      <c r="T965" s="10">
        <f>IF(A965="","",MAX(L965-M965,M965-L965)*K965)</f>
        <v/>
      </c>
      <c r="U965" s="11">
        <f>IF(A965="","",IFERROR(S965/T965,0))</f>
        <v/>
      </c>
      <c r="V965" s="12">
        <f>IF(A965="","",IF(S965&gt;0,"Gagnant",IF(S965&lt;0,"Perdant","Égalité")))</f>
        <v/>
      </c>
      <c r="W965" s="2" t="n"/>
      <c r="X965" s="4" t="n"/>
    </row>
    <row r="966">
      <c r="A966" s="2" t="n"/>
      <c r="B966" s="3" t="n"/>
      <c r="C966" s="3" t="n"/>
      <c r="D966" s="4" t="n"/>
      <c r="E966" s="4" t="n"/>
      <c r="F966" s="4" t="n"/>
      <c r="G966" s="4" t="n"/>
      <c r="H966" s="2" t="n"/>
      <c r="I966" s="4" t="n"/>
      <c r="J966" s="2" t="n"/>
      <c r="K966" s="5" t="n"/>
      <c r="L966" s="6" t="n"/>
      <c r="M966" s="6" t="n"/>
      <c r="N966" s="6" t="n"/>
      <c r="O966" s="6" t="n"/>
      <c r="P966" s="7">
        <f>IF(A966="","",K966*L966)</f>
        <v/>
      </c>
      <c r="Q966" s="7">
        <f>IF(A966="","",IF(H966="Achat",(O966-L966)*K966,IF(H966="Vente",(L966-O966)*K966,0)))</f>
        <v/>
      </c>
      <c r="R966" s="7">
        <f>IF(A966="","",IFERROR(P966*VLOOKUP(F966,'Référentiels'!$A$2:$C$6,3,FALSE),0))</f>
        <v/>
      </c>
      <c r="S966" s="7">
        <f>IF(A966="","",Q966-R966)</f>
        <v/>
      </c>
      <c r="T966" s="7">
        <f>IF(A966="","",MAX(L966-M966,M966-L966)*K966)</f>
        <v/>
      </c>
      <c r="U966" s="8">
        <f>IF(A966="","",IFERROR(S966/T966,0))</f>
        <v/>
      </c>
      <c r="V966" s="9">
        <f>IF(A966="","",IF(S966&gt;0,"Gagnant",IF(S966&lt;0,"Perdant","Égalité")))</f>
        <v/>
      </c>
      <c r="W966" s="2" t="n"/>
      <c r="X966" s="4" t="n"/>
    </row>
    <row r="967">
      <c r="A967" s="2" t="n"/>
      <c r="B967" s="3" t="n"/>
      <c r="C967" s="3" t="n"/>
      <c r="D967" s="4" t="n"/>
      <c r="E967" s="4" t="n"/>
      <c r="F967" s="4" t="n"/>
      <c r="G967" s="4" t="n"/>
      <c r="H967" s="2" t="n"/>
      <c r="I967" s="4" t="n"/>
      <c r="J967" s="2" t="n"/>
      <c r="K967" s="5" t="n"/>
      <c r="L967" s="6" t="n"/>
      <c r="M967" s="6" t="n"/>
      <c r="N967" s="6" t="n"/>
      <c r="O967" s="6" t="n"/>
      <c r="P967" s="10">
        <f>IF(A967="","",K967*L967)</f>
        <v/>
      </c>
      <c r="Q967" s="10">
        <f>IF(A967="","",IF(H967="Achat",(O967-L967)*K967,IF(H967="Vente",(L967-O967)*K967,0)))</f>
        <v/>
      </c>
      <c r="R967" s="10">
        <f>IF(A967="","",IFERROR(P967*VLOOKUP(F967,'Référentiels'!$A$2:$C$6,3,FALSE),0))</f>
        <v/>
      </c>
      <c r="S967" s="10">
        <f>IF(A967="","",Q967-R967)</f>
        <v/>
      </c>
      <c r="T967" s="10">
        <f>IF(A967="","",MAX(L967-M967,M967-L967)*K967)</f>
        <v/>
      </c>
      <c r="U967" s="11">
        <f>IF(A967="","",IFERROR(S967/T967,0))</f>
        <v/>
      </c>
      <c r="V967" s="12">
        <f>IF(A967="","",IF(S967&gt;0,"Gagnant",IF(S967&lt;0,"Perdant","Égalité")))</f>
        <v/>
      </c>
      <c r="W967" s="2" t="n"/>
      <c r="X967" s="4" t="n"/>
    </row>
    <row r="968">
      <c r="A968" s="2" t="n"/>
      <c r="B968" s="3" t="n"/>
      <c r="C968" s="3" t="n"/>
      <c r="D968" s="4" t="n"/>
      <c r="E968" s="4" t="n"/>
      <c r="F968" s="4" t="n"/>
      <c r="G968" s="4" t="n"/>
      <c r="H968" s="2" t="n"/>
      <c r="I968" s="4" t="n"/>
      <c r="J968" s="2" t="n"/>
      <c r="K968" s="5" t="n"/>
      <c r="L968" s="6" t="n"/>
      <c r="M968" s="6" t="n"/>
      <c r="N968" s="6" t="n"/>
      <c r="O968" s="6" t="n"/>
      <c r="P968" s="7">
        <f>IF(A968="","",K968*L968)</f>
        <v/>
      </c>
      <c r="Q968" s="7">
        <f>IF(A968="","",IF(H968="Achat",(O968-L968)*K968,IF(H968="Vente",(L968-O968)*K968,0)))</f>
        <v/>
      </c>
      <c r="R968" s="7">
        <f>IF(A968="","",IFERROR(P968*VLOOKUP(F968,'Référentiels'!$A$2:$C$6,3,FALSE),0))</f>
        <v/>
      </c>
      <c r="S968" s="7">
        <f>IF(A968="","",Q968-R968)</f>
        <v/>
      </c>
      <c r="T968" s="7">
        <f>IF(A968="","",MAX(L968-M968,M968-L968)*K968)</f>
        <v/>
      </c>
      <c r="U968" s="8">
        <f>IF(A968="","",IFERROR(S968/T968,0))</f>
        <v/>
      </c>
      <c r="V968" s="9">
        <f>IF(A968="","",IF(S968&gt;0,"Gagnant",IF(S968&lt;0,"Perdant","Égalité")))</f>
        <v/>
      </c>
      <c r="W968" s="2" t="n"/>
      <c r="X968" s="4" t="n"/>
    </row>
    <row r="969">
      <c r="A969" s="2" t="n"/>
      <c r="B969" s="3" t="n"/>
      <c r="C969" s="3" t="n"/>
      <c r="D969" s="4" t="n"/>
      <c r="E969" s="4" t="n"/>
      <c r="F969" s="4" t="n"/>
      <c r="G969" s="4" t="n"/>
      <c r="H969" s="2" t="n"/>
      <c r="I969" s="4" t="n"/>
      <c r="J969" s="2" t="n"/>
      <c r="K969" s="5" t="n"/>
      <c r="L969" s="6" t="n"/>
      <c r="M969" s="6" t="n"/>
      <c r="N969" s="6" t="n"/>
      <c r="O969" s="6" t="n"/>
      <c r="P969" s="10">
        <f>IF(A969="","",K969*L969)</f>
        <v/>
      </c>
      <c r="Q969" s="10">
        <f>IF(A969="","",IF(H969="Achat",(O969-L969)*K969,IF(H969="Vente",(L969-O969)*K969,0)))</f>
        <v/>
      </c>
      <c r="R969" s="10">
        <f>IF(A969="","",IFERROR(P969*VLOOKUP(F969,'Référentiels'!$A$2:$C$6,3,FALSE),0))</f>
        <v/>
      </c>
      <c r="S969" s="10">
        <f>IF(A969="","",Q969-R969)</f>
        <v/>
      </c>
      <c r="T969" s="10">
        <f>IF(A969="","",MAX(L969-M969,M969-L969)*K969)</f>
        <v/>
      </c>
      <c r="U969" s="11">
        <f>IF(A969="","",IFERROR(S969/T969,0))</f>
        <v/>
      </c>
      <c r="V969" s="12">
        <f>IF(A969="","",IF(S969&gt;0,"Gagnant",IF(S969&lt;0,"Perdant","Égalité")))</f>
        <v/>
      </c>
      <c r="W969" s="2" t="n"/>
      <c r="X969" s="4" t="n"/>
    </row>
    <row r="970">
      <c r="A970" s="2" t="n"/>
      <c r="B970" s="3" t="n"/>
      <c r="C970" s="3" t="n"/>
      <c r="D970" s="4" t="n"/>
      <c r="E970" s="4" t="n"/>
      <c r="F970" s="4" t="n"/>
      <c r="G970" s="4" t="n"/>
      <c r="H970" s="2" t="n"/>
      <c r="I970" s="4" t="n"/>
      <c r="J970" s="2" t="n"/>
      <c r="K970" s="5" t="n"/>
      <c r="L970" s="6" t="n"/>
      <c r="M970" s="6" t="n"/>
      <c r="N970" s="6" t="n"/>
      <c r="O970" s="6" t="n"/>
      <c r="P970" s="7">
        <f>IF(A970="","",K970*L970)</f>
        <v/>
      </c>
      <c r="Q970" s="7">
        <f>IF(A970="","",IF(H970="Achat",(O970-L970)*K970,IF(H970="Vente",(L970-O970)*K970,0)))</f>
        <v/>
      </c>
      <c r="R970" s="7">
        <f>IF(A970="","",IFERROR(P970*VLOOKUP(F970,'Référentiels'!$A$2:$C$6,3,FALSE),0))</f>
        <v/>
      </c>
      <c r="S970" s="7">
        <f>IF(A970="","",Q970-R970)</f>
        <v/>
      </c>
      <c r="T970" s="7">
        <f>IF(A970="","",MAX(L970-M970,M970-L970)*K970)</f>
        <v/>
      </c>
      <c r="U970" s="8">
        <f>IF(A970="","",IFERROR(S970/T970,0))</f>
        <v/>
      </c>
      <c r="V970" s="9">
        <f>IF(A970="","",IF(S970&gt;0,"Gagnant",IF(S970&lt;0,"Perdant","Égalité")))</f>
        <v/>
      </c>
      <c r="W970" s="2" t="n"/>
      <c r="X970" s="4" t="n"/>
    </row>
    <row r="971">
      <c r="A971" s="2" t="n"/>
      <c r="B971" s="3" t="n"/>
      <c r="C971" s="3" t="n"/>
      <c r="D971" s="4" t="n"/>
      <c r="E971" s="4" t="n"/>
      <c r="F971" s="4" t="n"/>
      <c r="G971" s="4" t="n"/>
      <c r="H971" s="2" t="n"/>
      <c r="I971" s="4" t="n"/>
      <c r="J971" s="2" t="n"/>
      <c r="K971" s="5" t="n"/>
      <c r="L971" s="6" t="n"/>
      <c r="M971" s="6" t="n"/>
      <c r="N971" s="6" t="n"/>
      <c r="O971" s="6" t="n"/>
      <c r="P971" s="10">
        <f>IF(A971="","",K971*L971)</f>
        <v/>
      </c>
      <c r="Q971" s="10">
        <f>IF(A971="","",IF(H971="Achat",(O971-L971)*K971,IF(H971="Vente",(L971-O971)*K971,0)))</f>
        <v/>
      </c>
      <c r="R971" s="10">
        <f>IF(A971="","",IFERROR(P971*VLOOKUP(F971,'Référentiels'!$A$2:$C$6,3,FALSE),0))</f>
        <v/>
      </c>
      <c r="S971" s="10">
        <f>IF(A971="","",Q971-R971)</f>
        <v/>
      </c>
      <c r="T971" s="10">
        <f>IF(A971="","",MAX(L971-M971,M971-L971)*K971)</f>
        <v/>
      </c>
      <c r="U971" s="11">
        <f>IF(A971="","",IFERROR(S971/T971,0))</f>
        <v/>
      </c>
      <c r="V971" s="12">
        <f>IF(A971="","",IF(S971&gt;0,"Gagnant",IF(S971&lt;0,"Perdant","Égalité")))</f>
        <v/>
      </c>
      <c r="W971" s="2" t="n"/>
      <c r="X971" s="4" t="n"/>
    </row>
    <row r="972">
      <c r="A972" s="2" t="n"/>
      <c r="B972" s="3" t="n"/>
      <c r="C972" s="3" t="n"/>
      <c r="D972" s="4" t="n"/>
      <c r="E972" s="4" t="n"/>
      <c r="F972" s="4" t="n"/>
      <c r="G972" s="4" t="n"/>
      <c r="H972" s="2" t="n"/>
      <c r="I972" s="4" t="n"/>
      <c r="J972" s="2" t="n"/>
      <c r="K972" s="5" t="n"/>
      <c r="L972" s="6" t="n"/>
      <c r="M972" s="6" t="n"/>
      <c r="N972" s="6" t="n"/>
      <c r="O972" s="6" t="n"/>
      <c r="P972" s="7">
        <f>IF(A972="","",K972*L972)</f>
        <v/>
      </c>
      <c r="Q972" s="7">
        <f>IF(A972="","",IF(H972="Achat",(O972-L972)*K972,IF(H972="Vente",(L972-O972)*K972,0)))</f>
        <v/>
      </c>
      <c r="R972" s="7">
        <f>IF(A972="","",IFERROR(P972*VLOOKUP(F972,'Référentiels'!$A$2:$C$6,3,FALSE),0))</f>
        <v/>
      </c>
      <c r="S972" s="7">
        <f>IF(A972="","",Q972-R972)</f>
        <v/>
      </c>
      <c r="T972" s="7">
        <f>IF(A972="","",MAX(L972-M972,M972-L972)*K972)</f>
        <v/>
      </c>
      <c r="U972" s="8">
        <f>IF(A972="","",IFERROR(S972/T972,0))</f>
        <v/>
      </c>
      <c r="V972" s="9">
        <f>IF(A972="","",IF(S972&gt;0,"Gagnant",IF(S972&lt;0,"Perdant","Égalité")))</f>
        <v/>
      </c>
      <c r="W972" s="2" t="n"/>
      <c r="X972" s="4" t="n"/>
    </row>
    <row r="973">
      <c r="A973" s="2" t="n"/>
      <c r="B973" s="3" t="n"/>
      <c r="C973" s="3" t="n"/>
      <c r="D973" s="4" t="n"/>
      <c r="E973" s="4" t="n"/>
      <c r="F973" s="4" t="n"/>
      <c r="G973" s="4" t="n"/>
      <c r="H973" s="2" t="n"/>
      <c r="I973" s="4" t="n"/>
      <c r="J973" s="2" t="n"/>
      <c r="K973" s="5" t="n"/>
      <c r="L973" s="6" t="n"/>
      <c r="M973" s="6" t="n"/>
      <c r="N973" s="6" t="n"/>
      <c r="O973" s="6" t="n"/>
      <c r="P973" s="10">
        <f>IF(A973="","",K973*L973)</f>
        <v/>
      </c>
      <c r="Q973" s="10">
        <f>IF(A973="","",IF(H973="Achat",(O973-L973)*K973,IF(H973="Vente",(L973-O973)*K973,0)))</f>
        <v/>
      </c>
      <c r="R973" s="10">
        <f>IF(A973="","",IFERROR(P973*VLOOKUP(F973,'Référentiels'!$A$2:$C$6,3,FALSE),0))</f>
        <v/>
      </c>
      <c r="S973" s="10">
        <f>IF(A973="","",Q973-R973)</f>
        <v/>
      </c>
      <c r="T973" s="10">
        <f>IF(A973="","",MAX(L973-M973,M973-L973)*K973)</f>
        <v/>
      </c>
      <c r="U973" s="11">
        <f>IF(A973="","",IFERROR(S973/T973,0))</f>
        <v/>
      </c>
      <c r="V973" s="12">
        <f>IF(A973="","",IF(S973&gt;0,"Gagnant",IF(S973&lt;0,"Perdant","Égalité")))</f>
        <v/>
      </c>
      <c r="W973" s="2" t="n"/>
      <c r="X973" s="4" t="n"/>
    </row>
    <row r="974">
      <c r="A974" s="2" t="n"/>
      <c r="B974" s="3" t="n"/>
      <c r="C974" s="3" t="n"/>
      <c r="D974" s="4" t="n"/>
      <c r="E974" s="4" t="n"/>
      <c r="F974" s="4" t="n"/>
      <c r="G974" s="4" t="n"/>
      <c r="H974" s="2" t="n"/>
      <c r="I974" s="4" t="n"/>
      <c r="J974" s="2" t="n"/>
      <c r="K974" s="5" t="n"/>
      <c r="L974" s="6" t="n"/>
      <c r="M974" s="6" t="n"/>
      <c r="N974" s="6" t="n"/>
      <c r="O974" s="6" t="n"/>
      <c r="P974" s="7">
        <f>IF(A974="","",K974*L974)</f>
        <v/>
      </c>
      <c r="Q974" s="7">
        <f>IF(A974="","",IF(H974="Achat",(O974-L974)*K974,IF(H974="Vente",(L974-O974)*K974,0)))</f>
        <v/>
      </c>
      <c r="R974" s="7">
        <f>IF(A974="","",IFERROR(P974*VLOOKUP(F974,'Référentiels'!$A$2:$C$6,3,FALSE),0))</f>
        <v/>
      </c>
      <c r="S974" s="7">
        <f>IF(A974="","",Q974-R974)</f>
        <v/>
      </c>
      <c r="T974" s="7">
        <f>IF(A974="","",MAX(L974-M974,M974-L974)*K974)</f>
        <v/>
      </c>
      <c r="U974" s="8">
        <f>IF(A974="","",IFERROR(S974/T974,0))</f>
        <v/>
      </c>
      <c r="V974" s="9">
        <f>IF(A974="","",IF(S974&gt;0,"Gagnant",IF(S974&lt;0,"Perdant","Égalité")))</f>
        <v/>
      </c>
      <c r="W974" s="2" t="n"/>
      <c r="X974" s="4" t="n"/>
    </row>
    <row r="975">
      <c r="A975" s="2" t="n"/>
      <c r="B975" s="3" t="n"/>
      <c r="C975" s="3" t="n"/>
      <c r="D975" s="4" t="n"/>
      <c r="E975" s="4" t="n"/>
      <c r="F975" s="4" t="n"/>
      <c r="G975" s="4" t="n"/>
      <c r="H975" s="2" t="n"/>
      <c r="I975" s="4" t="n"/>
      <c r="J975" s="2" t="n"/>
      <c r="K975" s="5" t="n"/>
      <c r="L975" s="6" t="n"/>
      <c r="M975" s="6" t="n"/>
      <c r="N975" s="6" t="n"/>
      <c r="O975" s="6" t="n"/>
      <c r="P975" s="10">
        <f>IF(A975="","",K975*L975)</f>
        <v/>
      </c>
      <c r="Q975" s="10">
        <f>IF(A975="","",IF(H975="Achat",(O975-L975)*K975,IF(H975="Vente",(L975-O975)*K975,0)))</f>
        <v/>
      </c>
      <c r="R975" s="10">
        <f>IF(A975="","",IFERROR(P975*VLOOKUP(F975,'Référentiels'!$A$2:$C$6,3,FALSE),0))</f>
        <v/>
      </c>
      <c r="S975" s="10">
        <f>IF(A975="","",Q975-R975)</f>
        <v/>
      </c>
      <c r="T975" s="10">
        <f>IF(A975="","",MAX(L975-M975,M975-L975)*K975)</f>
        <v/>
      </c>
      <c r="U975" s="11">
        <f>IF(A975="","",IFERROR(S975/T975,0))</f>
        <v/>
      </c>
      <c r="V975" s="12">
        <f>IF(A975="","",IF(S975&gt;0,"Gagnant",IF(S975&lt;0,"Perdant","Égalité")))</f>
        <v/>
      </c>
      <c r="W975" s="2" t="n"/>
      <c r="X975" s="4" t="n"/>
    </row>
    <row r="976">
      <c r="A976" s="2" t="n"/>
      <c r="B976" s="3" t="n"/>
      <c r="C976" s="3" t="n"/>
      <c r="D976" s="4" t="n"/>
      <c r="E976" s="4" t="n"/>
      <c r="F976" s="4" t="n"/>
      <c r="G976" s="4" t="n"/>
      <c r="H976" s="2" t="n"/>
      <c r="I976" s="4" t="n"/>
      <c r="J976" s="2" t="n"/>
      <c r="K976" s="5" t="n"/>
      <c r="L976" s="6" t="n"/>
      <c r="M976" s="6" t="n"/>
      <c r="N976" s="6" t="n"/>
      <c r="O976" s="6" t="n"/>
      <c r="P976" s="7">
        <f>IF(A976="","",K976*L976)</f>
        <v/>
      </c>
      <c r="Q976" s="7">
        <f>IF(A976="","",IF(H976="Achat",(O976-L976)*K976,IF(H976="Vente",(L976-O976)*K976,0)))</f>
        <v/>
      </c>
      <c r="R976" s="7">
        <f>IF(A976="","",IFERROR(P976*VLOOKUP(F976,'Référentiels'!$A$2:$C$6,3,FALSE),0))</f>
        <v/>
      </c>
      <c r="S976" s="7">
        <f>IF(A976="","",Q976-R976)</f>
        <v/>
      </c>
      <c r="T976" s="7">
        <f>IF(A976="","",MAX(L976-M976,M976-L976)*K976)</f>
        <v/>
      </c>
      <c r="U976" s="8">
        <f>IF(A976="","",IFERROR(S976/T976,0))</f>
        <v/>
      </c>
      <c r="V976" s="9">
        <f>IF(A976="","",IF(S976&gt;0,"Gagnant",IF(S976&lt;0,"Perdant","Égalité")))</f>
        <v/>
      </c>
      <c r="W976" s="2" t="n"/>
      <c r="X976" s="4" t="n"/>
    </row>
    <row r="977">
      <c r="A977" s="2" t="n"/>
      <c r="B977" s="3" t="n"/>
      <c r="C977" s="3" t="n"/>
      <c r="D977" s="4" t="n"/>
      <c r="E977" s="4" t="n"/>
      <c r="F977" s="4" t="n"/>
      <c r="G977" s="4" t="n"/>
      <c r="H977" s="2" t="n"/>
      <c r="I977" s="4" t="n"/>
      <c r="J977" s="2" t="n"/>
      <c r="K977" s="5" t="n"/>
      <c r="L977" s="6" t="n"/>
      <c r="M977" s="6" t="n"/>
      <c r="N977" s="6" t="n"/>
      <c r="O977" s="6" t="n"/>
      <c r="P977" s="10">
        <f>IF(A977="","",K977*L977)</f>
        <v/>
      </c>
      <c r="Q977" s="10">
        <f>IF(A977="","",IF(H977="Achat",(O977-L977)*K977,IF(H977="Vente",(L977-O977)*K977,0)))</f>
        <v/>
      </c>
      <c r="R977" s="10">
        <f>IF(A977="","",IFERROR(P977*VLOOKUP(F977,'Référentiels'!$A$2:$C$6,3,FALSE),0))</f>
        <v/>
      </c>
      <c r="S977" s="10">
        <f>IF(A977="","",Q977-R977)</f>
        <v/>
      </c>
      <c r="T977" s="10">
        <f>IF(A977="","",MAX(L977-M977,M977-L977)*K977)</f>
        <v/>
      </c>
      <c r="U977" s="11">
        <f>IF(A977="","",IFERROR(S977/T977,0))</f>
        <v/>
      </c>
      <c r="V977" s="12">
        <f>IF(A977="","",IF(S977&gt;0,"Gagnant",IF(S977&lt;0,"Perdant","Égalité")))</f>
        <v/>
      </c>
      <c r="W977" s="2" t="n"/>
      <c r="X977" s="4" t="n"/>
    </row>
    <row r="978">
      <c r="A978" s="2" t="n"/>
      <c r="B978" s="3" t="n"/>
      <c r="C978" s="3" t="n"/>
      <c r="D978" s="4" t="n"/>
      <c r="E978" s="4" t="n"/>
      <c r="F978" s="4" t="n"/>
      <c r="G978" s="4" t="n"/>
      <c r="H978" s="2" t="n"/>
      <c r="I978" s="4" t="n"/>
      <c r="J978" s="2" t="n"/>
      <c r="K978" s="5" t="n"/>
      <c r="L978" s="6" t="n"/>
      <c r="M978" s="6" t="n"/>
      <c r="N978" s="6" t="n"/>
      <c r="O978" s="6" t="n"/>
      <c r="P978" s="7">
        <f>IF(A978="","",K978*L978)</f>
        <v/>
      </c>
      <c r="Q978" s="7">
        <f>IF(A978="","",IF(H978="Achat",(O978-L978)*K978,IF(H978="Vente",(L978-O978)*K978,0)))</f>
        <v/>
      </c>
      <c r="R978" s="7">
        <f>IF(A978="","",IFERROR(P978*VLOOKUP(F978,'Référentiels'!$A$2:$C$6,3,FALSE),0))</f>
        <v/>
      </c>
      <c r="S978" s="7">
        <f>IF(A978="","",Q978-R978)</f>
        <v/>
      </c>
      <c r="T978" s="7">
        <f>IF(A978="","",MAX(L978-M978,M978-L978)*K978)</f>
        <v/>
      </c>
      <c r="U978" s="8">
        <f>IF(A978="","",IFERROR(S978/T978,0))</f>
        <v/>
      </c>
      <c r="V978" s="9">
        <f>IF(A978="","",IF(S978&gt;0,"Gagnant",IF(S978&lt;0,"Perdant","Égalité")))</f>
        <v/>
      </c>
      <c r="W978" s="2" t="n"/>
      <c r="X978" s="4" t="n"/>
    </row>
    <row r="979">
      <c r="A979" s="2" t="n"/>
      <c r="B979" s="3" t="n"/>
      <c r="C979" s="3" t="n"/>
      <c r="D979" s="4" t="n"/>
      <c r="E979" s="4" t="n"/>
      <c r="F979" s="4" t="n"/>
      <c r="G979" s="4" t="n"/>
      <c r="H979" s="2" t="n"/>
      <c r="I979" s="4" t="n"/>
      <c r="J979" s="2" t="n"/>
      <c r="K979" s="5" t="n"/>
      <c r="L979" s="6" t="n"/>
      <c r="M979" s="6" t="n"/>
      <c r="N979" s="6" t="n"/>
      <c r="O979" s="6" t="n"/>
      <c r="P979" s="10">
        <f>IF(A979="","",K979*L979)</f>
        <v/>
      </c>
      <c r="Q979" s="10">
        <f>IF(A979="","",IF(H979="Achat",(O979-L979)*K979,IF(H979="Vente",(L979-O979)*K979,0)))</f>
        <v/>
      </c>
      <c r="R979" s="10">
        <f>IF(A979="","",IFERROR(P979*VLOOKUP(F979,'Référentiels'!$A$2:$C$6,3,FALSE),0))</f>
        <v/>
      </c>
      <c r="S979" s="10">
        <f>IF(A979="","",Q979-R979)</f>
        <v/>
      </c>
      <c r="T979" s="10">
        <f>IF(A979="","",MAX(L979-M979,M979-L979)*K979)</f>
        <v/>
      </c>
      <c r="U979" s="11">
        <f>IF(A979="","",IFERROR(S979/T979,0))</f>
        <v/>
      </c>
      <c r="V979" s="12">
        <f>IF(A979="","",IF(S979&gt;0,"Gagnant",IF(S979&lt;0,"Perdant","Égalité")))</f>
        <v/>
      </c>
      <c r="W979" s="2" t="n"/>
      <c r="X979" s="4" t="n"/>
    </row>
    <row r="980">
      <c r="A980" s="2" t="n"/>
      <c r="B980" s="3" t="n"/>
      <c r="C980" s="3" t="n"/>
      <c r="D980" s="4" t="n"/>
      <c r="E980" s="4" t="n"/>
      <c r="F980" s="4" t="n"/>
      <c r="G980" s="4" t="n"/>
      <c r="H980" s="2" t="n"/>
      <c r="I980" s="4" t="n"/>
      <c r="J980" s="2" t="n"/>
      <c r="K980" s="5" t="n"/>
      <c r="L980" s="6" t="n"/>
      <c r="M980" s="6" t="n"/>
      <c r="N980" s="6" t="n"/>
      <c r="O980" s="6" t="n"/>
      <c r="P980" s="7">
        <f>IF(A980="","",K980*L980)</f>
        <v/>
      </c>
      <c r="Q980" s="7">
        <f>IF(A980="","",IF(H980="Achat",(O980-L980)*K980,IF(H980="Vente",(L980-O980)*K980,0)))</f>
        <v/>
      </c>
      <c r="R980" s="7">
        <f>IF(A980="","",IFERROR(P980*VLOOKUP(F980,'Référentiels'!$A$2:$C$6,3,FALSE),0))</f>
        <v/>
      </c>
      <c r="S980" s="7">
        <f>IF(A980="","",Q980-R980)</f>
        <v/>
      </c>
      <c r="T980" s="7">
        <f>IF(A980="","",MAX(L980-M980,M980-L980)*K980)</f>
        <v/>
      </c>
      <c r="U980" s="8">
        <f>IF(A980="","",IFERROR(S980/T980,0))</f>
        <v/>
      </c>
      <c r="V980" s="9">
        <f>IF(A980="","",IF(S980&gt;0,"Gagnant",IF(S980&lt;0,"Perdant","Égalité")))</f>
        <v/>
      </c>
      <c r="W980" s="2" t="n"/>
      <c r="X980" s="4" t="n"/>
    </row>
    <row r="981">
      <c r="A981" s="2" t="n"/>
      <c r="B981" s="3" t="n"/>
      <c r="C981" s="3" t="n"/>
      <c r="D981" s="4" t="n"/>
      <c r="E981" s="4" t="n"/>
      <c r="F981" s="4" t="n"/>
      <c r="G981" s="4" t="n"/>
      <c r="H981" s="2" t="n"/>
      <c r="I981" s="4" t="n"/>
      <c r="J981" s="2" t="n"/>
      <c r="K981" s="5" t="n"/>
      <c r="L981" s="6" t="n"/>
      <c r="M981" s="6" t="n"/>
      <c r="N981" s="6" t="n"/>
      <c r="O981" s="6" t="n"/>
      <c r="P981" s="10">
        <f>IF(A981="","",K981*L981)</f>
        <v/>
      </c>
      <c r="Q981" s="10">
        <f>IF(A981="","",IF(H981="Achat",(O981-L981)*K981,IF(H981="Vente",(L981-O981)*K981,0)))</f>
        <v/>
      </c>
      <c r="R981" s="10">
        <f>IF(A981="","",IFERROR(P981*VLOOKUP(F981,'Référentiels'!$A$2:$C$6,3,FALSE),0))</f>
        <v/>
      </c>
      <c r="S981" s="10">
        <f>IF(A981="","",Q981-R981)</f>
        <v/>
      </c>
      <c r="T981" s="10">
        <f>IF(A981="","",MAX(L981-M981,M981-L981)*K981)</f>
        <v/>
      </c>
      <c r="U981" s="11">
        <f>IF(A981="","",IFERROR(S981/T981,0))</f>
        <v/>
      </c>
      <c r="V981" s="12">
        <f>IF(A981="","",IF(S981&gt;0,"Gagnant",IF(S981&lt;0,"Perdant","Égalité")))</f>
        <v/>
      </c>
      <c r="W981" s="2" t="n"/>
      <c r="X981" s="4" t="n"/>
    </row>
    <row r="982">
      <c r="A982" s="2" t="n"/>
      <c r="B982" s="3" t="n"/>
      <c r="C982" s="3" t="n"/>
      <c r="D982" s="4" t="n"/>
      <c r="E982" s="4" t="n"/>
      <c r="F982" s="4" t="n"/>
      <c r="G982" s="4" t="n"/>
      <c r="H982" s="2" t="n"/>
      <c r="I982" s="4" t="n"/>
      <c r="J982" s="2" t="n"/>
      <c r="K982" s="5" t="n"/>
      <c r="L982" s="6" t="n"/>
      <c r="M982" s="6" t="n"/>
      <c r="N982" s="6" t="n"/>
      <c r="O982" s="6" t="n"/>
      <c r="P982" s="7">
        <f>IF(A982="","",K982*L982)</f>
        <v/>
      </c>
      <c r="Q982" s="7">
        <f>IF(A982="","",IF(H982="Achat",(O982-L982)*K982,IF(H982="Vente",(L982-O982)*K982,0)))</f>
        <v/>
      </c>
      <c r="R982" s="7">
        <f>IF(A982="","",IFERROR(P982*VLOOKUP(F982,'Référentiels'!$A$2:$C$6,3,FALSE),0))</f>
        <v/>
      </c>
      <c r="S982" s="7">
        <f>IF(A982="","",Q982-R982)</f>
        <v/>
      </c>
      <c r="T982" s="7">
        <f>IF(A982="","",MAX(L982-M982,M982-L982)*K982)</f>
        <v/>
      </c>
      <c r="U982" s="8">
        <f>IF(A982="","",IFERROR(S982/T982,0))</f>
        <v/>
      </c>
      <c r="V982" s="9">
        <f>IF(A982="","",IF(S982&gt;0,"Gagnant",IF(S982&lt;0,"Perdant","Égalité")))</f>
        <v/>
      </c>
      <c r="W982" s="2" t="n"/>
      <c r="X982" s="4" t="n"/>
    </row>
    <row r="983">
      <c r="A983" s="2" t="n"/>
      <c r="B983" s="3" t="n"/>
      <c r="C983" s="3" t="n"/>
      <c r="D983" s="4" t="n"/>
      <c r="E983" s="4" t="n"/>
      <c r="F983" s="4" t="n"/>
      <c r="G983" s="4" t="n"/>
      <c r="H983" s="2" t="n"/>
      <c r="I983" s="4" t="n"/>
      <c r="J983" s="2" t="n"/>
      <c r="K983" s="5" t="n"/>
      <c r="L983" s="6" t="n"/>
      <c r="M983" s="6" t="n"/>
      <c r="N983" s="6" t="n"/>
      <c r="O983" s="6" t="n"/>
      <c r="P983" s="10">
        <f>IF(A983="","",K983*L983)</f>
        <v/>
      </c>
      <c r="Q983" s="10">
        <f>IF(A983="","",IF(H983="Achat",(O983-L983)*K983,IF(H983="Vente",(L983-O983)*K983,0)))</f>
        <v/>
      </c>
      <c r="R983" s="10">
        <f>IF(A983="","",IFERROR(P983*VLOOKUP(F983,'Référentiels'!$A$2:$C$6,3,FALSE),0))</f>
        <v/>
      </c>
      <c r="S983" s="10">
        <f>IF(A983="","",Q983-R983)</f>
        <v/>
      </c>
      <c r="T983" s="10">
        <f>IF(A983="","",MAX(L983-M983,M983-L983)*K983)</f>
        <v/>
      </c>
      <c r="U983" s="11">
        <f>IF(A983="","",IFERROR(S983/T983,0))</f>
        <v/>
      </c>
      <c r="V983" s="12">
        <f>IF(A983="","",IF(S983&gt;0,"Gagnant",IF(S983&lt;0,"Perdant","Égalité")))</f>
        <v/>
      </c>
      <c r="W983" s="2" t="n"/>
      <c r="X983" s="4" t="n"/>
    </row>
    <row r="984">
      <c r="A984" s="2" t="n"/>
      <c r="B984" s="3" t="n"/>
      <c r="C984" s="3" t="n"/>
      <c r="D984" s="4" t="n"/>
      <c r="E984" s="4" t="n"/>
      <c r="F984" s="4" t="n"/>
      <c r="G984" s="4" t="n"/>
      <c r="H984" s="2" t="n"/>
      <c r="I984" s="4" t="n"/>
      <c r="J984" s="2" t="n"/>
      <c r="K984" s="5" t="n"/>
      <c r="L984" s="6" t="n"/>
      <c r="M984" s="6" t="n"/>
      <c r="N984" s="6" t="n"/>
      <c r="O984" s="6" t="n"/>
      <c r="P984" s="7">
        <f>IF(A984="","",K984*L984)</f>
        <v/>
      </c>
      <c r="Q984" s="7">
        <f>IF(A984="","",IF(H984="Achat",(O984-L984)*K984,IF(H984="Vente",(L984-O984)*K984,0)))</f>
        <v/>
      </c>
      <c r="R984" s="7">
        <f>IF(A984="","",IFERROR(P984*VLOOKUP(F984,'Référentiels'!$A$2:$C$6,3,FALSE),0))</f>
        <v/>
      </c>
      <c r="S984" s="7">
        <f>IF(A984="","",Q984-R984)</f>
        <v/>
      </c>
      <c r="T984" s="7">
        <f>IF(A984="","",MAX(L984-M984,M984-L984)*K984)</f>
        <v/>
      </c>
      <c r="U984" s="8">
        <f>IF(A984="","",IFERROR(S984/T984,0))</f>
        <v/>
      </c>
      <c r="V984" s="9">
        <f>IF(A984="","",IF(S984&gt;0,"Gagnant",IF(S984&lt;0,"Perdant","Égalité")))</f>
        <v/>
      </c>
      <c r="W984" s="2" t="n"/>
      <c r="X984" s="4" t="n"/>
    </row>
    <row r="985">
      <c r="A985" s="2" t="n"/>
      <c r="B985" s="3" t="n"/>
      <c r="C985" s="3" t="n"/>
      <c r="D985" s="4" t="n"/>
      <c r="E985" s="4" t="n"/>
      <c r="F985" s="4" t="n"/>
      <c r="G985" s="4" t="n"/>
      <c r="H985" s="2" t="n"/>
      <c r="I985" s="4" t="n"/>
      <c r="J985" s="2" t="n"/>
      <c r="K985" s="5" t="n"/>
      <c r="L985" s="6" t="n"/>
      <c r="M985" s="6" t="n"/>
      <c r="N985" s="6" t="n"/>
      <c r="O985" s="6" t="n"/>
      <c r="P985" s="10">
        <f>IF(A985="","",K985*L985)</f>
        <v/>
      </c>
      <c r="Q985" s="10">
        <f>IF(A985="","",IF(H985="Achat",(O985-L985)*K985,IF(H985="Vente",(L985-O985)*K985,0)))</f>
        <v/>
      </c>
      <c r="R985" s="10">
        <f>IF(A985="","",IFERROR(P985*VLOOKUP(F985,'Référentiels'!$A$2:$C$6,3,FALSE),0))</f>
        <v/>
      </c>
      <c r="S985" s="10">
        <f>IF(A985="","",Q985-R985)</f>
        <v/>
      </c>
      <c r="T985" s="10">
        <f>IF(A985="","",MAX(L985-M985,M985-L985)*K985)</f>
        <v/>
      </c>
      <c r="U985" s="11">
        <f>IF(A985="","",IFERROR(S985/T985,0))</f>
        <v/>
      </c>
      <c r="V985" s="12">
        <f>IF(A985="","",IF(S985&gt;0,"Gagnant",IF(S985&lt;0,"Perdant","Égalité")))</f>
        <v/>
      </c>
      <c r="W985" s="2" t="n"/>
      <c r="X985" s="4" t="n"/>
    </row>
    <row r="986">
      <c r="A986" s="2" t="n"/>
      <c r="B986" s="3" t="n"/>
      <c r="C986" s="3" t="n"/>
      <c r="D986" s="4" t="n"/>
      <c r="E986" s="4" t="n"/>
      <c r="F986" s="4" t="n"/>
      <c r="G986" s="4" t="n"/>
      <c r="H986" s="2" t="n"/>
      <c r="I986" s="4" t="n"/>
      <c r="J986" s="2" t="n"/>
      <c r="K986" s="5" t="n"/>
      <c r="L986" s="6" t="n"/>
      <c r="M986" s="6" t="n"/>
      <c r="N986" s="6" t="n"/>
      <c r="O986" s="6" t="n"/>
      <c r="P986" s="7">
        <f>IF(A986="","",K986*L986)</f>
        <v/>
      </c>
      <c r="Q986" s="7">
        <f>IF(A986="","",IF(H986="Achat",(O986-L986)*K986,IF(H986="Vente",(L986-O986)*K986,0)))</f>
        <v/>
      </c>
      <c r="R986" s="7">
        <f>IF(A986="","",IFERROR(P986*VLOOKUP(F986,'Référentiels'!$A$2:$C$6,3,FALSE),0))</f>
        <v/>
      </c>
      <c r="S986" s="7">
        <f>IF(A986="","",Q986-R986)</f>
        <v/>
      </c>
      <c r="T986" s="7">
        <f>IF(A986="","",MAX(L986-M986,M986-L986)*K986)</f>
        <v/>
      </c>
      <c r="U986" s="8">
        <f>IF(A986="","",IFERROR(S986/T986,0))</f>
        <v/>
      </c>
      <c r="V986" s="9">
        <f>IF(A986="","",IF(S986&gt;0,"Gagnant",IF(S986&lt;0,"Perdant","Égalité")))</f>
        <v/>
      </c>
      <c r="W986" s="2" t="n"/>
      <c r="X986" s="4" t="n"/>
    </row>
    <row r="987">
      <c r="A987" s="2" t="n"/>
      <c r="B987" s="3" t="n"/>
      <c r="C987" s="3" t="n"/>
      <c r="D987" s="4" t="n"/>
      <c r="E987" s="4" t="n"/>
      <c r="F987" s="4" t="n"/>
      <c r="G987" s="4" t="n"/>
      <c r="H987" s="2" t="n"/>
      <c r="I987" s="4" t="n"/>
      <c r="J987" s="2" t="n"/>
      <c r="K987" s="5" t="n"/>
      <c r="L987" s="6" t="n"/>
      <c r="M987" s="6" t="n"/>
      <c r="N987" s="6" t="n"/>
      <c r="O987" s="6" t="n"/>
      <c r="P987" s="10">
        <f>IF(A987="","",K987*L987)</f>
        <v/>
      </c>
      <c r="Q987" s="10">
        <f>IF(A987="","",IF(H987="Achat",(O987-L987)*K987,IF(H987="Vente",(L987-O987)*K987,0)))</f>
        <v/>
      </c>
      <c r="R987" s="10">
        <f>IF(A987="","",IFERROR(P987*VLOOKUP(F987,'Référentiels'!$A$2:$C$6,3,FALSE),0))</f>
        <v/>
      </c>
      <c r="S987" s="10">
        <f>IF(A987="","",Q987-R987)</f>
        <v/>
      </c>
      <c r="T987" s="10">
        <f>IF(A987="","",MAX(L987-M987,M987-L987)*K987)</f>
        <v/>
      </c>
      <c r="U987" s="11">
        <f>IF(A987="","",IFERROR(S987/T987,0))</f>
        <v/>
      </c>
      <c r="V987" s="12">
        <f>IF(A987="","",IF(S987&gt;0,"Gagnant",IF(S987&lt;0,"Perdant","Égalité")))</f>
        <v/>
      </c>
      <c r="W987" s="2" t="n"/>
      <c r="X987" s="4" t="n"/>
    </row>
    <row r="988">
      <c r="A988" s="2" t="n"/>
      <c r="B988" s="3" t="n"/>
      <c r="C988" s="3" t="n"/>
      <c r="D988" s="4" t="n"/>
      <c r="E988" s="4" t="n"/>
      <c r="F988" s="4" t="n"/>
      <c r="G988" s="4" t="n"/>
      <c r="H988" s="2" t="n"/>
      <c r="I988" s="4" t="n"/>
      <c r="J988" s="2" t="n"/>
      <c r="K988" s="5" t="n"/>
      <c r="L988" s="6" t="n"/>
      <c r="M988" s="6" t="n"/>
      <c r="N988" s="6" t="n"/>
      <c r="O988" s="6" t="n"/>
      <c r="P988" s="7">
        <f>IF(A988="","",K988*L988)</f>
        <v/>
      </c>
      <c r="Q988" s="7">
        <f>IF(A988="","",IF(H988="Achat",(O988-L988)*K988,IF(H988="Vente",(L988-O988)*K988,0)))</f>
        <v/>
      </c>
      <c r="R988" s="7">
        <f>IF(A988="","",IFERROR(P988*VLOOKUP(F988,'Référentiels'!$A$2:$C$6,3,FALSE),0))</f>
        <v/>
      </c>
      <c r="S988" s="7">
        <f>IF(A988="","",Q988-R988)</f>
        <v/>
      </c>
      <c r="T988" s="7">
        <f>IF(A988="","",MAX(L988-M988,M988-L988)*K988)</f>
        <v/>
      </c>
      <c r="U988" s="8">
        <f>IF(A988="","",IFERROR(S988/T988,0))</f>
        <v/>
      </c>
      <c r="V988" s="9">
        <f>IF(A988="","",IF(S988&gt;0,"Gagnant",IF(S988&lt;0,"Perdant","Égalité")))</f>
        <v/>
      </c>
      <c r="W988" s="2" t="n"/>
      <c r="X988" s="4" t="n"/>
    </row>
    <row r="989">
      <c r="A989" s="2" t="n"/>
      <c r="B989" s="3" t="n"/>
      <c r="C989" s="3" t="n"/>
      <c r="D989" s="4" t="n"/>
      <c r="E989" s="4" t="n"/>
      <c r="F989" s="4" t="n"/>
      <c r="G989" s="4" t="n"/>
      <c r="H989" s="2" t="n"/>
      <c r="I989" s="4" t="n"/>
      <c r="J989" s="2" t="n"/>
      <c r="K989" s="5" t="n"/>
      <c r="L989" s="6" t="n"/>
      <c r="M989" s="6" t="n"/>
      <c r="N989" s="6" t="n"/>
      <c r="O989" s="6" t="n"/>
      <c r="P989" s="10">
        <f>IF(A989="","",K989*L989)</f>
        <v/>
      </c>
      <c r="Q989" s="10">
        <f>IF(A989="","",IF(H989="Achat",(O989-L989)*K989,IF(H989="Vente",(L989-O989)*K989,0)))</f>
        <v/>
      </c>
      <c r="R989" s="10">
        <f>IF(A989="","",IFERROR(P989*VLOOKUP(F989,'Référentiels'!$A$2:$C$6,3,FALSE),0))</f>
        <v/>
      </c>
      <c r="S989" s="10">
        <f>IF(A989="","",Q989-R989)</f>
        <v/>
      </c>
      <c r="T989" s="10">
        <f>IF(A989="","",MAX(L989-M989,M989-L989)*K989)</f>
        <v/>
      </c>
      <c r="U989" s="11">
        <f>IF(A989="","",IFERROR(S989/T989,0))</f>
        <v/>
      </c>
      <c r="V989" s="12">
        <f>IF(A989="","",IF(S989&gt;0,"Gagnant",IF(S989&lt;0,"Perdant","Égalité")))</f>
        <v/>
      </c>
      <c r="W989" s="2" t="n"/>
      <c r="X989" s="4" t="n"/>
    </row>
    <row r="990">
      <c r="A990" s="2" t="n"/>
      <c r="B990" s="3" t="n"/>
      <c r="C990" s="3" t="n"/>
      <c r="D990" s="4" t="n"/>
      <c r="E990" s="4" t="n"/>
      <c r="F990" s="4" t="n"/>
      <c r="G990" s="4" t="n"/>
      <c r="H990" s="2" t="n"/>
      <c r="I990" s="4" t="n"/>
      <c r="J990" s="2" t="n"/>
      <c r="K990" s="5" t="n"/>
      <c r="L990" s="6" t="n"/>
      <c r="M990" s="6" t="n"/>
      <c r="N990" s="6" t="n"/>
      <c r="O990" s="6" t="n"/>
      <c r="P990" s="7">
        <f>IF(A990="","",K990*L990)</f>
        <v/>
      </c>
      <c r="Q990" s="7">
        <f>IF(A990="","",IF(H990="Achat",(O990-L990)*K990,IF(H990="Vente",(L990-O990)*K990,0)))</f>
        <v/>
      </c>
      <c r="R990" s="7">
        <f>IF(A990="","",IFERROR(P990*VLOOKUP(F990,'Référentiels'!$A$2:$C$6,3,FALSE),0))</f>
        <v/>
      </c>
      <c r="S990" s="7">
        <f>IF(A990="","",Q990-R990)</f>
        <v/>
      </c>
      <c r="T990" s="7">
        <f>IF(A990="","",MAX(L990-M990,M990-L990)*K990)</f>
        <v/>
      </c>
      <c r="U990" s="8">
        <f>IF(A990="","",IFERROR(S990/T990,0))</f>
        <v/>
      </c>
      <c r="V990" s="9">
        <f>IF(A990="","",IF(S990&gt;0,"Gagnant",IF(S990&lt;0,"Perdant","Égalité")))</f>
        <v/>
      </c>
      <c r="W990" s="2" t="n"/>
      <c r="X990" s="4" t="n"/>
    </row>
    <row r="991">
      <c r="A991" s="2" t="n"/>
      <c r="B991" s="3" t="n"/>
      <c r="C991" s="3" t="n"/>
      <c r="D991" s="4" t="n"/>
      <c r="E991" s="4" t="n"/>
      <c r="F991" s="4" t="n"/>
      <c r="G991" s="4" t="n"/>
      <c r="H991" s="2" t="n"/>
      <c r="I991" s="4" t="n"/>
      <c r="J991" s="2" t="n"/>
      <c r="K991" s="5" t="n"/>
      <c r="L991" s="6" t="n"/>
      <c r="M991" s="6" t="n"/>
      <c r="N991" s="6" t="n"/>
      <c r="O991" s="6" t="n"/>
      <c r="P991" s="10">
        <f>IF(A991="","",K991*L991)</f>
        <v/>
      </c>
      <c r="Q991" s="10">
        <f>IF(A991="","",IF(H991="Achat",(O991-L991)*K991,IF(H991="Vente",(L991-O991)*K991,0)))</f>
        <v/>
      </c>
      <c r="R991" s="10">
        <f>IF(A991="","",IFERROR(P991*VLOOKUP(F991,'Référentiels'!$A$2:$C$6,3,FALSE),0))</f>
        <v/>
      </c>
      <c r="S991" s="10">
        <f>IF(A991="","",Q991-R991)</f>
        <v/>
      </c>
      <c r="T991" s="10">
        <f>IF(A991="","",MAX(L991-M991,M991-L991)*K991)</f>
        <v/>
      </c>
      <c r="U991" s="11">
        <f>IF(A991="","",IFERROR(S991/T991,0))</f>
        <v/>
      </c>
      <c r="V991" s="12">
        <f>IF(A991="","",IF(S991&gt;0,"Gagnant",IF(S991&lt;0,"Perdant","Égalité")))</f>
        <v/>
      </c>
      <c r="W991" s="2" t="n"/>
      <c r="X991" s="4" t="n"/>
    </row>
    <row r="992">
      <c r="A992" s="2" t="n"/>
      <c r="B992" s="3" t="n"/>
      <c r="C992" s="3" t="n"/>
      <c r="D992" s="4" t="n"/>
      <c r="E992" s="4" t="n"/>
      <c r="F992" s="4" t="n"/>
      <c r="G992" s="4" t="n"/>
      <c r="H992" s="2" t="n"/>
      <c r="I992" s="4" t="n"/>
      <c r="J992" s="2" t="n"/>
      <c r="K992" s="5" t="n"/>
      <c r="L992" s="6" t="n"/>
      <c r="M992" s="6" t="n"/>
      <c r="N992" s="6" t="n"/>
      <c r="O992" s="6" t="n"/>
      <c r="P992" s="7">
        <f>IF(A992="","",K992*L992)</f>
        <v/>
      </c>
      <c r="Q992" s="7">
        <f>IF(A992="","",IF(H992="Achat",(O992-L992)*K992,IF(H992="Vente",(L992-O992)*K992,0)))</f>
        <v/>
      </c>
      <c r="R992" s="7">
        <f>IF(A992="","",IFERROR(P992*VLOOKUP(F992,'Référentiels'!$A$2:$C$6,3,FALSE),0))</f>
        <v/>
      </c>
      <c r="S992" s="7">
        <f>IF(A992="","",Q992-R992)</f>
        <v/>
      </c>
      <c r="T992" s="7">
        <f>IF(A992="","",MAX(L992-M992,M992-L992)*K992)</f>
        <v/>
      </c>
      <c r="U992" s="8">
        <f>IF(A992="","",IFERROR(S992/T992,0))</f>
        <v/>
      </c>
      <c r="V992" s="9">
        <f>IF(A992="","",IF(S992&gt;0,"Gagnant",IF(S992&lt;0,"Perdant","Égalité")))</f>
        <v/>
      </c>
      <c r="W992" s="2" t="n"/>
      <c r="X992" s="4" t="n"/>
    </row>
    <row r="993">
      <c r="A993" s="2" t="n"/>
      <c r="B993" s="3" t="n"/>
      <c r="C993" s="3" t="n"/>
      <c r="D993" s="4" t="n"/>
      <c r="E993" s="4" t="n"/>
      <c r="F993" s="4" t="n"/>
      <c r="G993" s="4" t="n"/>
      <c r="H993" s="2" t="n"/>
      <c r="I993" s="4" t="n"/>
      <c r="J993" s="2" t="n"/>
      <c r="K993" s="5" t="n"/>
      <c r="L993" s="6" t="n"/>
      <c r="M993" s="6" t="n"/>
      <c r="N993" s="6" t="n"/>
      <c r="O993" s="6" t="n"/>
      <c r="P993" s="10">
        <f>IF(A993="","",K993*L993)</f>
        <v/>
      </c>
      <c r="Q993" s="10">
        <f>IF(A993="","",IF(H993="Achat",(O993-L993)*K993,IF(H993="Vente",(L993-O993)*K993,0)))</f>
        <v/>
      </c>
      <c r="R993" s="10">
        <f>IF(A993="","",IFERROR(P993*VLOOKUP(F993,'Référentiels'!$A$2:$C$6,3,FALSE),0))</f>
        <v/>
      </c>
      <c r="S993" s="10">
        <f>IF(A993="","",Q993-R993)</f>
        <v/>
      </c>
      <c r="T993" s="10">
        <f>IF(A993="","",MAX(L993-M993,M993-L993)*K993)</f>
        <v/>
      </c>
      <c r="U993" s="11">
        <f>IF(A993="","",IFERROR(S993/T993,0))</f>
        <v/>
      </c>
      <c r="V993" s="12">
        <f>IF(A993="","",IF(S993&gt;0,"Gagnant",IF(S993&lt;0,"Perdant","Égalité")))</f>
        <v/>
      </c>
      <c r="W993" s="2" t="n"/>
      <c r="X993" s="4" t="n"/>
    </row>
    <row r="994">
      <c r="A994" s="2" t="n"/>
      <c r="B994" s="3" t="n"/>
      <c r="C994" s="3" t="n"/>
      <c r="D994" s="4" t="n"/>
      <c r="E994" s="4" t="n"/>
      <c r="F994" s="4" t="n"/>
      <c r="G994" s="4" t="n"/>
      <c r="H994" s="2" t="n"/>
      <c r="I994" s="4" t="n"/>
      <c r="J994" s="2" t="n"/>
      <c r="K994" s="5" t="n"/>
      <c r="L994" s="6" t="n"/>
      <c r="M994" s="6" t="n"/>
      <c r="N994" s="6" t="n"/>
      <c r="O994" s="6" t="n"/>
      <c r="P994" s="7">
        <f>IF(A994="","",K994*L994)</f>
        <v/>
      </c>
      <c r="Q994" s="7">
        <f>IF(A994="","",IF(H994="Achat",(O994-L994)*K994,IF(H994="Vente",(L994-O994)*K994,0)))</f>
        <v/>
      </c>
      <c r="R994" s="7">
        <f>IF(A994="","",IFERROR(P994*VLOOKUP(F994,'Référentiels'!$A$2:$C$6,3,FALSE),0))</f>
        <v/>
      </c>
      <c r="S994" s="7">
        <f>IF(A994="","",Q994-R994)</f>
        <v/>
      </c>
      <c r="T994" s="7">
        <f>IF(A994="","",MAX(L994-M994,M994-L994)*K994)</f>
        <v/>
      </c>
      <c r="U994" s="8">
        <f>IF(A994="","",IFERROR(S994/T994,0))</f>
        <v/>
      </c>
      <c r="V994" s="9">
        <f>IF(A994="","",IF(S994&gt;0,"Gagnant",IF(S994&lt;0,"Perdant","Égalité")))</f>
        <v/>
      </c>
      <c r="W994" s="2" t="n"/>
      <c r="X994" s="4" t="n"/>
    </row>
    <row r="995">
      <c r="A995" s="2" t="n"/>
      <c r="B995" s="3" t="n"/>
      <c r="C995" s="3" t="n"/>
      <c r="D995" s="4" t="n"/>
      <c r="E995" s="4" t="n"/>
      <c r="F995" s="4" t="n"/>
      <c r="G995" s="4" t="n"/>
      <c r="H995" s="2" t="n"/>
      <c r="I995" s="4" t="n"/>
      <c r="J995" s="2" t="n"/>
      <c r="K995" s="5" t="n"/>
      <c r="L995" s="6" t="n"/>
      <c r="M995" s="6" t="n"/>
      <c r="N995" s="6" t="n"/>
      <c r="O995" s="6" t="n"/>
      <c r="P995" s="10">
        <f>IF(A995="","",K995*L995)</f>
        <v/>
      </c>
      <c r="Q995" s="10">
        <f>IF(A995="","",IF(H995="Achat",(O995-L995)*K995,IF(H995="Vente",(L995-O995)*K995,0)))</f>
        <v/>
      </c>
      <c r="R995" s="10">
        <f>IF(A995="","",IFERROR(P995*VLOOKUP(F995,'Référentiels'!$A$2:$C$6,3,FALSE),0))</f>
        <v/>
      </c>
      <c r="S995" s="10">
        <f>IF(A995="","",Q995-R995)</f>
        <v/>
      </c>
      <c r="T995" s="10">
        <f>IF(A995="","",MAX(L995-M995,M995-L995)*K995)</f>
        <v/>
      </c>
      <c r="U995" s="11">
        <f>IF(A995="","",IFERROR(S995/T995,0))</f>
        <v/>
      </c>
      <c r="V995" s="12">
        <f>IF(A995="","",IF(S995&gt;0,"Gagnant",IF(S995&lt;0,"Perdant","Égalité")))</f>
        <v/>
      </c>
      <c r="W995" s="2" t="n"/>
      <c r="X995" s="4" t="n"/>
    </row>
    <row r="996">
      <c r="A996" s="2" t="n"/>
      <c r="B996" s="3" t="n"/>
      <c r="C996" s="3" t="n"/>
      <c r="D996" s="4" t="n"/>
      <c r="E996" s="4" t="n"/>
      <c r="F996" s="4" t="n"/>
      <c r="G996" s="4" t="n"/>
      <c r="H996" s="2" t="n"/>
      <c r="I996" s="4" t="n"/>
      <c r="J996" s="2" t="n"/>
      <c r="K996" s="5" t="n"/>
      <c r="L996" s="6" t="n"/>
      <c r="M996" s="6" t="n"/>
      <c r="N996" s="6" t="n"/>
      <c r="O996" s="6" t="n"/>
      <c r="P996" s="7">
        <f>IF(A996="","",K996*L996)</f>
        <v/>
      </c>
      <c r="Q996" s="7">
        <f>IF(A996="","",IF(H996="Achat",(O996-L996)*K996,IF(H996="Vente",(L996-O996)*K996,0)))</f>
        <v/>
      </c>
      <c r="R996" s="7">
        <f>IF(A996="","",IFERROR(P996*VLOOKUP(F996,'Référentiels'!$A$2:$C$6,3,FALSE),0))</f>
        <v/>
      </c>
      <c r="S996" s="7">
        <f>IF(A996="","",Q996-R996)</f>
        <v/>
      </c>
      <c r="T996" s="7">
        <f>IF(A996="","",MAX(L996-M996,M996-L996)*K996)</f>
        <v/>
      </c>
      <c r="U996" s="8">
        <f>IF(A996="","",IFERROR(S996/T996,0))</f>
        <v/>
      </c>
      <c r="V996" s="9">
        <f>IF(A996="","",IF(S996&gt;0,"Gagnant",IF(S996&lt;0,"Perdant","Égalité")))</f>
        <v/>
      </c>
      <c r="W996" s="2" t="n"/>
      <c r="X996" s="4" t="n"/>
    </row>
    <row r="997">
      <c r="A997" s="2" t="n"/>
      <c r="B997" s="3" t="n"/>
      <c r="C997" s="3" t="n"/>
      <c r="D997" s="4" t="n"/>
      <c r="E997" s="4" t="n"/>
      <c r="F997" s="4" t="n"/>
      <c r="G997" s="4" t="n"/>
      <c r="H997" s="2" t="n"/>
      <c r="I997" s="4" t="n"/>
      <c r="J997" s="2" t="n"/>
      <c r="K997" s="5" t="n"/>
      <c r="L997" s="6" t="n"/>
      <c r="M997" s="6" t="n"/>
      <c r="N997" s="6" t="n"/>
      <c r="O997" s="6" t="n"/>
      <c r="P997" s="10">
        <f>IF(A997="","",K997*L997)</f>
        <v/>
      </c>
      <c r="Q997" s="10">
        <f>IF(A997="","",IF(H997="Achat",(O997-L997)*K997,IF(H997="Vente",(L997-O997)*K997,0)))</f>
        <v/>
      </c>
      <c r="R997" s="10">
        <f>IF(A997="","",IFERROR(P997*VLOOKUP(F997,'Référentiels'!$A$2:$C$6,3,FALSE),0))</f>
        <v/>
      </c>
      <c r="S997" s="10">
        <f>IF(A997="","",Q997-R997)</f>
        <v/>
      </c>
      <c r="T997" s="10">
        <f>IF(A997="","",MAX(L997-M997,M997-L997)*K997)</f>
        <v/>
      </c>
      <c r="U997" s="11">
        <f>IF(A997="","",IFERROR(S997/T997,0))</f>
        <v/>
      </c>
      <c r="V997" s="12">
        <f>IF(A997="","",IF(S997&gt;0,"Gagnant",IF(S997&lt;0,"Perdant","Égalité")))</f>
        <v/>
      </c>
      <c r="W997" s="2" t="n"/>
      <c r="X997" s="4" t="n"/>
    </row>
    <row r="998">
      <c r="A998" s="2" t="n"/>
      <c r="B998" s="3" t="n"/>
      <c r="C998" s="3" t="n"/>
      <c r="D998" s="4" t="n"/>
      <c r="E998" s="4" t="n"/>
      <c r="F998" s="4" t="n"/>
      <c r="G998" s="4" t="n"/>
      <c r="H998" s="2" t="n"/>
      <c r="I998" s="4" t="n"/>
      <c r="J998" s="2" t="n"/>
      <c r="K998" s="5" t="n"/>
      <c r="L998" s="6" t="n"/>
      <c r="M998" s="6" t="n"/>
      <c r="N998" s="6" t="n"/>
      <c r="O998" s="6" t="n"/>
      <c r="P998" s="7">
        <f>IF(A998="","",K998*L998)</f>
        <v/>
      </c>
      <c r="Q998" s="7">
        <f>IF(A998="","",IF(H998="Achat",(O998-L998)*K998,IF(H998="Vente",(L998-O998)*K998,0)))</f>
        <v/>
      </c>
      <c r="R998" s="7">
        <f>IF(A998="","",IFERROR(P998*VLOOKUP(F998,'Référentiels'!$A$2:$C$6,3,FALSE),0))</f>
        <v/>
      </c>
      <c r="S998" s="7">
        <f>IF(A998="","",Q998-R998)</f>
        <v/>
      </c>
      <c r="T998" s="7">
        <f>IF(A998="","",MAX(L998-M998,M998-L998)*K998)</f>
        <v/>
      </c>
      <c r="U998" s="8">
        <f>IF(A998="","",IFERROR(S998/T998,0))</f>
        <v/>
      </c>
      <c r="V998" s="9">
        <f>IF(A998="","",IF(S998&gt;0,"Gagnant",IF(S998&lt;0,"Perdant","Égalité")))</f>
        <v/>
      </c>
      <c r="W998" s="2" t="n"/>
      <c r="X998" s="4" t="n"/>
    </row>
    <row r="999">
      <c r="A999" s="2" t="n"/>
      <c r="B999" s="3" t="n"/>
      <c r="C999" s="3" t="n"/>
      <c r="D999" s="4" t="n"/>
      <c r="E999" s="4" t="n"/>
      <c r="F999" s="4" t="n"/>
      <c r="G999" s="4" t="n"/>
      <c r="H999" s="2" t="n"/>
      <c r="I999" s="4" t="n"/>
      <c r="J999" s="2" t="n"/>
      <c r="K999" s="5" t="n"/>
      <c r="L999" s="6" t="n"/>
      <c r="M999" s="6" t="n"/>
      <c r="N999" s="6" t="n"/>
      <c r="O999" s="6" t="n"/>
      <c r="P999" s="10">
        <f>IF(A999="","",K999*L999)</f>
        <v/>
      </c>
      <c r="Q999" s="10">
        <f>IF(A999="","",IF(H999="Achat",(O999-L999)*K999,IF(H999="Vente",(L999-O999)*K999,0)))</f>
        <v/>
      </c>
      <c r="R999" s="10">
        <f>IF(A999="","",IFERROR(P999*VLOOKUP(F999,'Référentiels'!$A$2:$C$6,3,FALSE),0))</f>
        <v/>
      </c>
      <c r="S999" s="10">
        <f>IF(A999="","",Q999-R999)</f>
        <v/>
      </c>
      <c r="T999" s="10">
        <f>IF(A999="","",MAX(L999-M999,M999-L999)*K999)</f>
        <v/>
      </c>
      <c r="U999" s="11">
        <f>IF(A999="","",IFERROR(S999/T999,0))</f>
        <v/>
      </c>
      <c r="V999" s="12">
        <f>IF(A999="","",IF(S999&gt;0,"Gagnant",IF(S999&lt;0,"Perdant","Égalité")))</f>
        <v/>
      </c>
      <c r="W999" s="2" t="n"/>
      <c r="X999" s="4" t="n"/>
    </row>
    <row r="1000">
      <c r="A1000" s="2" t="n"/>
      <c r="B1000" s="3" t="n"/>
      <c r="C1000" s="3" t="n"/>
      <c r="D1000" s="4" t="n"/>
      <c r="E1000" s="4" t="n"/>
      <c r="F1000" s="4" t="n"/>
      <c r="G1000" s="4" t="n"/>
      <c r="H1000" s="2" t="n"/>
      <c r="I1000" s="4" t="n"/>
      <c r="J1000" s="2" t="n"/>
      <c r="K1000" s="5" t="n"/>
      <c r="L1000" s="6" t="n"/>
      <c r="M1000" s="6" t="n"/>
      <c r="N1000" s="6" t="n"/>
      <c r="O1000" s="6" t="n"/>
      <c r="P1000" s="7">
        <f>IF(A1000="","",K1000*L1000)</f>
        <v/>
      </c>
      <c r="Q1000" s="7">
        <f>IF(A1000="","",IF(H1000="Achat",(O1000-L1000)*K1000,IF(H1000="Vente",(L1000-O1000)*K1000,0)))</f>
        <v/>
      </c>
      <c r="R1000" s="7">
        <f>IF(A1000="","",IFERROR(P1000*VLOOKUP(F1000,'Référentiels'!$A$2:$C$6,3,FALSE),0))</f>
        <v/>
      </c>
      <c r="S1000" s="7">
        <f>IF(A1000="","",Q1000-R1000)</f>
        <v/>
      </c>
      <c r="T1000" s="7">
        <f>IF(A1000="","",MAX(L1000-M1000,M1000-L1000)*K1000)</f>
        <v/>
      </c>
      <c r="U1000" s="8">
        <f>IF(A1000="","",IFERROR(S1000/T1000,0))</f>
        <v/>
      </c>
      <c r="V1000" s="9">
        <f>IF(A1000="","",IF(S1000&gt;0,"Gagnant",IF(S1000&lt;0,"Perdant","Égalité")))</f>
        <v/>
      </c>
      <c r="W1000" s="2" t="n"/>
      <c r="X1000" s="4" t="n"/>
    </row>
  </sheetData>
  <autoFilter ref="A1:X1000"/>
  <conditionalFormatting sqref="S2:S1000">
    <cfRule type="expression" priority="1" dxfId="0">
      <formula>S2&gt;0</formula>
    </cfRule>
    <cfRule type="expression" priority="2" dxfId="1">
      <formula>S2&lt;0</formula>
    </cfRule>
  </conditionalFormatting>
  <conditionalFormatting sqref="V2:V1000">
    <cfRule type="expression" priority="3" dxfId="0">
      <formula>V2="Gagnant"</formula>
    </cfRule>
    <cfRule type="expression" priority="4" dxfId="1">
      <formula>V2="Perdant"</formula>
    </cfRule>
  </conditionalFormatting>
  <dataValidations count="5">
    <dataValidation sqref="F2:F1000" showErrorMessage="1" showInputMessage="1" allowBlank="1" type="list">
      <formula1>='Référentiels'!$A$2:$A$6</formula1>
    </dataValidation>
    <dataValidation sqref="H2:H1000" showErrorMessage="1" showInputMessage="1" allowBlank="1" type="list">
      <formula1>='Référentiels'!$E$2:$E$3</formula1>
    </dataValidation>
    <dataValidation sqref="I2:I1000" showErrorMessage="1" showInputMessage="1" allowBlank="1" type="list">
      <formula1>='Référentiels'!$F$2:$F$5</formula1>
    </dataValidation>
    <dataValidation sqref="J2:J1000" showErrorMessage="1" showInputMessage="1" allowBlank="1" type="list">
      <formula1>='Référentiels'!$G$2:$G$6</formula1>
    </dataValidation>
    <dataValidation sqref="W2:W1000" showErrorMessage="1" showInputMessage="1" allowBlank="1" type="list">
      <formula1>='Référentiels'!$H$2:$H$3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25" customWidth="1" min="4" max="4"/>
    <col width="18" customWidth="1" min="5" max="5"/>
    <col width="20" customWidth="1" min="6" max="6"/>
    <col width="18" customWidth="1" min="7" max="7"/>
    <col width="18" customWidth="1" min="8" max="8"/>
    <col width="18" customWidth="1" min="9" max="9"/>
    <col width="15" customWidth="1" min="10" max="10"/>
    <col width="21" customWidth="1" min="11" max="11"/>
  </cols>
  <sheetData>
    <row r="1" ht="30" customHeight="1">
      <c r="A1" s="13" t="inlineStr">
        <is>
          <t>Tableau de bord du journal de trading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14" t="inlineStr">
        <is>
          <t>Nombre total d’opérations</t>
        </is>
      </c>
      <c r="B3" s="15">
        <f>COUNTA('Journal de trading'!$A$2:$A$1000)</f>
        <v/>
      </c>
      <c r="D3" s="14" t="inlineStr">
        <is>
          <t>Nombre de perdants</t>
        </is>
      </c>
      <c r="E3" s="15">
        <f>COUNTIF('Journal de trading'!$V$2:$V$1000,"Perdant")</f>
        <v/>
      </c>
    </row>
    <row r="4">
      <c r="A4" s="14" t="inlineStr">
        <is>
          <t>P&amp;L net total (€)</t>
        </is>
      </c>
      <c r="B4" s="16">
        <f>SUM('Journal de trading'!$S$2:$S$1000)</f>
        <v/>
      </c>
      <c r="D4" s="14" t="inlineStr">
        <is>
          <t>Ratio R moyen</t>
        </is>
      </c>
      <c r="E4" s="17">
        <f>IFERROR(AVERAGE('Journal de trading'!$U$2:$U$1000),0)</f>
        <v/>
      </c>
    </row>
    <row r="5">
      <c r="A5" s="14" t="inlineStr">
        <is>
          <t>P&amp;L net moyen (€)</t>
        </is>
      </c>
      <c r="B5" s="16">
        <f>IFERROR(AVERAGE('Journal de trading'!$S$2:$S$1000),0)</f>
        <v/>
      </c>
      <c r="D5" s="14" t="inlineStr">
        <is>
          <t>Meilleure opération</t>
        </is>
      </c>
      <c r="E5" s="16">
        <f>IFERROR(MAX('Journal de trading'!$S$2:$S$1000),0)</f>
        <v/>
      </c>
    </row>
    <row r="6">
      <c r="A6" s="14" t="inlineStr">
        <is>
          <t>Taux de réussite</t>
        </is>
      </c>
      <c r="B6" s="18">
        <f>IFERROR(COUNTIF('Journal de trading'!$V$2:$V$1000,"Gagnant")/COUNTA('Journal de trading'!$A$2:$A$1000),0)</f>
        <v/>
      </c>
      <c r="D6" s="14" t="inlineStr">
        <is>
          <t>Pire opération</t>
        </is>
      </c>
      <c r="E6" s="16">
        <f>IFERROR(MIN('Journal de trading'!$S$2:$S$1000),0)</f>
        <v/>
      </c>
    </row>
    <row r="7">
      <c r="A7" s="14" t="inlineStr">
        <is>
          <t>Nombre de gagnants</t>
        </is>
      </c>
      <c r="B7" s="15">
        <f>COUNTIF('Journal de trading'!$V$2:$V$1000,"Gagnant")</f>
        <v/>
      </c>
    </row>
    <row r="8"/>
    <row r="9"/>
    <row r="10"/>
    <row r="11"/>
    <row r="12"/>
    <row r="13">
      <c r="A13" s="19" t="inlineStr">
        <is>
          <t>Synthèse par stratégie</t>
        </is>
      </c>
      <c r="F13" s="19" t="inlineStr">
        <is>
          <t>Répartition par résultat</t>
        </is>
      </c>
      <c r="J13" s="19" t="inlineStr">
        <is>
          <t>Évolution cumulative par date</t>
        </is>
      </c>
    </row>
    <row r="14">
      <c r="A14" s="1" t="inlineStr">
        <is>
          <t>Stratégie</t>
        </is>
      </c>
      <c r="B14" s="1" t="inlineStr">
        <is>
          <t>Nombre d’opérations</t>
        </is>
      </c>
      <c r="C14" s="1" t="inlineStr">
        <is>
          <t>P&amp;L net (€)</t>
        </is>
      </c>
      <c r="D14" s="1" t="inlineStr">
        <is>
          <t>Taux de réussite</t>
        </is>
      </c>
      <c r="F14" s="1" t="inlineStr">
        <is>
          <t>Résultat</t>
        </is>
      </c>
      <c r="G14" s="1" t="inlineStr">
        <is>
          <t>Nombre d’opérations</t>
        </is>
      </c>
      <c r="J14" s="1" t="inlineStr">
        <is>
          <t>Date d’entrée</t>
        </is>
      </c>
      <c r="K14" s="1" t="inlineStr">
        <is>
          <t>P&amp;L net cumulé (€)</t>
        </is>
      </c>
    </row>
    <row r="15">
      <c r="A15" s="9" t="inlineStr">
        <is>
          <t>Cassure</t>
        </is>
      </c>
      <c r="B15" s="20">
        <f>COUNTIF('Journal de trading'!$I$2:$I$1000,A15)</f>
        <v/>
      </c>
      <c r="C15" s="21">
        <f>SUMIF('Journal de trading'!$I$2:$I$1000,A15,'Journal de trading'!$S$2:$S$1000)</f>
        <v/>
      </c>
      <c r="D15" s="22">
        <f>IFERROR(COUNTIFS('Journal de trading'!$I$2:$I$1000,A15,'Journal de trading'!$V$2:$V$1000,"Gagnant")/B15,0)</f>
        <v/>
      </c>
      <c r="F15" s="9" t="inlineStr">
        <is>
          <t>Gagnant</t>
        </is>
      </c>
      <c r="G15" s="20">
        <f>COUNTIF('Journal de trading'!$V$2:$V$1000,F15)</f>
        <v/>
      </c>
      <c r="J15" s="23">
        <f>IF('Journal de trading'!$B$2="","",'Journal de trading'!$B$2)</f>
        <v/>
      </c>
      <c r="K15" s="21">
        <f>IF(J15="","",SUMIFS('Journal de trading'!$S$2:$S$1000,'Journal de trading'!$B$2:$B$1000,"&lt;="&amp;J15))</f>
        <v/>
      </c>
    </row>
    <row r="16">
      <c r="A16" s="12" t="inlineStr">
        <is>
          <t>Pullback</t>
        </is>
      </c>
      <c r="B16" s="24">
        <f>COUNTIF('Journal de trading'!$I$2:$I$1000,A16)</f>
        <v/>
      </c>
      <c r="C16" s="25">
        <f>SUMIF('Journal de trading'!$I$2:$I$1000,A16,'Journal de trading'!$S$2:$S$1000)</f>
        <v/>
      </c>
      <c r="D16" s="26">
        <f>IFERROR(COUNTIFS('Journal de trading'!$I$2:$I$1000,A16,'Journal de trading'!$V$2:$V$1000,"Gagnant")/B16,0)</f>
        <v/>
      </c>
      <c r="F16" s="12" t="inlineStr">
        <is>
          <t>Perdant</t>
        </is>
      </c>
      <c r="G16" s="24">
        <f>COUNTIF('Journal de trading'!$V$2:$V$1000,F16)</f>
        <v/>
      </c>
      <c r="J16" s="27">
        <f>IF('Journal de trading'!$B$3="","",'Journal de trading'!$B$3)</f>
        <v/>
      </c>
      <c r="K16" s="25">
        <f>IF(J16="","",SUMIFS('Journal de trading'!$S$2:$S$1000,'Journal de trading'!$B$2:$B$1000,"&lt;="&amp;J16))</f>
        <v/>
      </c>
    </row>
    <row r="17">
      <c r="A17" s="9" t="inlineStr">
        <is>
          <t>Suivi de tendance</t>
        </is>
      </c>
      <c r="B17" s="20">
        <f>COUNTIF('Journal de trading'!$I$2:$I$1000,A17)</f>
        <v/>
      </c>
      <c r="C17" s="21">
        <f>SUMIF('Journal de trading'!$I$2:$I$1000,A17,'Journal de trading'!$S$2:$S$1000)</f>
        <v/>
      </c>
      <c r="D17" s="22">
        <f>IFERROR(COUNTIFS('Journal de trading'!$I$2:$I$1000,A17,'Journal de trading'!$V$2:$V$1000,"Gagnant")/B17,0)</f>
        <v/>
      </c>
      <c r="F17" s="9" t="inlineStr">
        <is>
          <t>Égalité</t>
        </is>
      </c>
      <c r="G17" s="20">
        <f>COUNTIF('Journal de trading'!$V$2:$V$1000,F17)</f>
        <v/>
      </c>
      <c r="J17" s="23">
        <f>IF('Journal de trading'!$B$4="","",'Journal de trading'!$B$4)</f>
        <v/>
      </c>
      <c r="K17" s="21">
        <f>IF(J17="","",SUMIFS('Journal de trading'!$S$2:$S$1000,'Journal de trading'!$B$2:$B$1000,"&lt;="&amp;J17))</f>
        <v/>
      </c>
    </row>
    <row r="18">
      <c r="A18" s="12" t="inlineStr">
        <is>
          <t>Rebond sur support</t>
        </is>
      </c>
      <c r="B18" s="24">
        <f>COUNTIF('Journal de trading'!$I$2:$I$1000,A18)</f>
        <v/>
      </c>
      <c r="C18" s="25">
        <f>SUMIF('Journal de trading'!$I$2:$I$1000,A18,'Journal de trading'!$S$2:$S$1000)</f>
        <v/>
      </c>
      <c r="D18" s="26">
        <f>IFERROR(COUNTIFS('Journal de trading'!$I$2:$I$1000,A18,'Journal de trading'!$V$2:$V$1000,"Gagnant")/B18,0)</f>
        <v/>
      </c>
      <c r="J18" s="27">
        <f>IF('Journal de trading'!$B$5="","",'Journal de trading'!$B$5)</f>
        <v/>
      </c>
      <c r="K18" s="25">
        <f>IF(J18="","",SUMIFS('Journal de trading'!$S$2:$S$1000,'Journal de trading'!$B$2:$B$1000,"&lt;="&amp;J18))</f>
        <v/>
      </c>
    </row>
    <row r="19">
      <c r="J19" s="23">
        <f>IF('Journal de trading'!$B$6="","",'Journal de trading'!$B$6)</f>
        <v/>
      </c>
      <c r="K19" s="21">
        <f>IF(J19="","",SUMIFS('Journal de trading'!$S$2:$S$1000,'Journal de trading'!$B$2:$B$1000,"&lt;="&amp;J19))</f>
        <v/>
      </c>
    </row>
    <row r="20">
      <c r="J20" s="27">
        <f>IF('Journal de trading'!$B$7="","",'Journal de trading'!$B$7)</f>
        <v/>
      </c>
      <c r="K20" s="25">
        <f>IF(J20="","",SUMIFS('Journal de trading'!$S$2:$S$1000,'Journal de trading'!$B$2:$B$1000,"&lt;="&amp;J20))</f>
        <v/>
      </c>
    </row>
    <row r="21">
      <c r="J21" s="23">
        <f>IF('Journal de trading'!$B$8="","",'Journal de trading'!$B$8)</f>
        <v/>
      </c>
      <c r="K21" s="21">
        <f>IF(J21="","",SUMIFS('Journal de trading'!$S$2:$S$1000,'Journal de trading'!$B$2:$B$1000,"&lt;="&amp;J21))</f>
        <v/>
      </c>
    </row>
    <row r="22">
      <c r="J22" s="27">
        <f>IF('Journal de trading'!$B$9="","",'Journal de trading'!$B$9)</f>
        <v/>
      </c>
      <c r="K22" s="25">
        <f>IF(J22="","",SUMIFS('Journal de trading'!$S$2:$S$1000,'Journal de trading'!$B$2:$B$1000,"&lt;="&amp;J22))</f>
        <v/>
      </c>
    </row>
    <row r="23">
      <c r="J23" s="23">
        <f>IF('Journal de trading'!$B$10="","",'Journal de trading'!$B$10)</f>
        <v/>
      </c>
      <c r="K23" s="21">
        <f>IF(J23="","",SUMIFS('Journal de trading'!$S$2:$S$1000,'Journal de trading'!$B$2:$B$1000,"&lt;="&amp;J23))</f>
        <v/>
      </c>
    </row>
    <row r="24">
      <c r="J24" s="27">
        <f>IF('Journal de trading'!$B$11="","",'Journal de trading'!$B$11)</f>
        <v/>
      </c>
      <c r="K24" s="25">
        <f>IF(J24="","",SUMIFS('Journal de trading'!$S$2:$S$1000,'Journal de trading'!$B$2:$B$1000,"&lt;="&amp;J24))</f>
        <v/>
      </c>
    </row>
    <row r="25">
      <c r="J25" s="23">
        <f>IF('Journal de trading'!$B$12="","",'Journal de trading'!$B$12)</f>
        <v/>
      </c>
      <c r="K25" s="21">
        <f>IF(J25="","",SUMIFS('Journal de trading'!$S$2:$S$1000,'Journal de trading'!$B$2:$B$1000,"&lt;="&amp;J25))</f>
        <v/>
      </c>
    </row>
    <row r="26">
      <c r="J26" s="27">
        <f>IF('Journal de trading'!$B$13="","",'Journal de trading'!$B$13)</f>
        <v/>
      </c>
      <c r="K26" s="25">
        <f>IF(J26="","",SUMIFS('Journal de trading'!$S$2:$S$1000,'Journal de trading'!$B$2:$B$1000,"&lt;="&amp;J26))</f>
        <v/>
      </c>
    </row>
    <row r="27">
      <c r="J27" s="23">
        <f>IF('Journal de trading'!$B$14="","",'Journal de trading'!$B$14)</f>
        <v/>
      </c>
      <c r="K27" s="21">
        <f>IF(J27="","",SUMIFS('Journal de trading'!$S$2:$S$1000,'Journal de trading'!$B$2:$B$1000,"&lt;="&amp;J27))</f>
        <v/>
      </c>
    </row>
    <row r="28">
      <c r="J28" s="27">
        <f>IF('Journal de trading'!$B$15="","",'Journal de trading'!$B$15)</f>
        <v/>
      </c>
      <c r="K28" s="25">
        <f>IF(J28="","",SUMIFS('Journal de trading'!$S$2:$S$1000,'Journal de trading'!$B$2:$B$1000,"&lt;="&amp;J28))</f>
        <v/>
      </c>
    </row>
    <row r="29">
      <c r="J29" s="23">
        <f>IF('Journal de trading'!$B$16="","",'Journal de trading'!$B$16)</f>
        <v/>
      </c>
      <c r="K29" s="21">
        <f>IF(J29="","",SUMIFS('Journal de trading'!$S$2:$S$1000,'Journal de trading'!$B$2:$B$1000,"&lt;="&amp;J29))</f>
        <v/>
      </c>
    </row>
    <row r="30">
      <c r="J30" s="27">
        <f>IF('Journal de trading'!$B$17="","",'Journal de trading'!$B$17)</f>
        <v/>
      </c>
      <c r="K30" s="25">
        <f>IF(J30="","",SUMIFS('Journal de trading'!$S$2:$S$1000,'Journal de trading'!$B$2:$B$1000,"&lt;="&amp;J30))</f>
        <v/>
      </c>
    </row>
    <row r="31">
      <c r="J31" s="23">
        <f>IF('Journal de trading'!$B$18="","",'Journal de trading'!$B$18)</f>
        <v/>
      </c>
      <c r="K31" s="21">
        <f>IF(J31="","",SUMIFS('Journal de trading'!$S$2:$S$1000,'Journal de trading'!$B$2:$B$1000,"&lt;="&amp;J31))</f>
        <v/>
      </c>
    </row>
    <row r="32">
      <c r="J32" s="27">
        <f>IF('Journal de trading'!$B$19="","",'Journal de trading'!$B$19)</f>
        <v/>
      </c>
      <c r="K32" s="25">
        <f>IF(J32="","",SUMIFS('Journal de trading'!$S$2:$S$1000,'Journal de trading'!$B$2:$B$1000,"&lt;="&amp;J32))</f>
        <v/>
      </c>
    </row>
    <row r="33">
      <c r="J33" s="23">
        <f>IF('Journal de trading'!$B$20="","",'Journal de trading'!$B$20)</f>
        <v/>
      </c>
      <c r="K33" s="21">
        <f>IF(J33="","",SUMIFS('Journal de trading'!$S$2:$S$1000,'Journal de trading'!$B$2:$B$1000,"&lt;="&amp;J33))</f>
        <v/>
      </c>
    </row>
    <row r="34">
      <c r="J34" s="27">
        <f>IF('Journal de trading'!$B$21="","",'Journal de trading'!$B$21)</f>
        <v/>
      </c>
      <c r="K34" s="25">
        <f>IF(J34="","",SUMIFS('Journal de trading'!$S$2:$S$1000,'Journal de trading'!$B$2:$B$1000,"&lt;="&amp;J34))</f>
        <v/>
      </c>
    </row>
    <row r="35">
      <c r="J35" s="23">
        <f>IF('Journal de trading'!$B$22="","",'Journal de trading'!$B$22)</f>
        <v/>
      </c>
      <c r="K35" s="21">
        <f>IF(J35="","",SUMIFS('Journal de trading'!$S$2:$S$1000,'Journal de trading'!$B$2:$B$1000,"&lt;="&amp;J35))</f>
        <v/>
      </c>
    </row>
    <row r="36">
      <c r="J36" s="27">
        <f>IF('Journal de trading'!$B$23="","",'Journal de trading'!$B$23)</f>
        <v/>
      </c>
      <c r="K36" s="25">
        <f>IF(J36="","",SUMIFS('Journal de trading'!$S$2:$S$1000,'Journal de trading'!$B$2:$B$1000,"&lt;="&amp;J36))</f>
        <v/>
      </c>
    </row>
    <row r="37">
      <c r="J37" s="23">
        <f>IF('Journal de trading'!$B$24="","",'Journal de trading'!$B$24)</f>
        <v/>
      </c>
      <c r="K37" s="21">
        <f>IF(J37="","",SUMIFS('Journal de trading'!$S$2:$S$1000,'Journal de trading'!$B$2:$B$1000,"&lt;="&amp;J37))</f>
        <v/>
      </c>
    </row>
    <row r="38">
      <c r="J38" s="27">
        <f>IF('Journal de trading'!$B$25="","",'Journal de trading'!$B$25)</f>
        <v/>
      </c>
      <c r="K38" s="25">
        <f>IF(J38="","",SUMIFS('Journal de trading'!$S$2:$S$1000,'Journal de trading'!$B$2:$B$1000,"&lt;="&amp;J38))</f>
        <v/>
      </c>
    </row>
    <row r="39">
      <c r="J39" s="23">
        <f>IF('Journal de trading'!$B$26="","",'Journal de trading'!$B$26)</f>
        <v/>
      </c>
      <c r="K39" s="21">
        <f>IF(J39="","",SUMIFS('Journal de trading'!$S$2:$S$1000,'Journal de trading'!$B$2:$B$1000,"&lt;="&amp;J39))</f>
        <v/>
      </c>
    </row>
    <row r="40">
      <c r="J40" s="27">
        <f>IF('Journal de trading'!$B$27="","",'Journal de trading'!$B$27)</f>
        <v/>
      </c>
      <c r="K40" s="25">
        <f>IF(J40="","",SUMIFS('Journal de trading'!$S$2:$S$1000,'Journal de trading'!$B$2:$B$1000,"&lt;="&amp;J40))</f>
        <v/>
      </c>
    </row>
    <row r="41">
      <c r="J41" s="23">
        <f>IF('Journal de trading'!$B$28="","",'Journal de trading'!$B$28)</f>
        <v/>
      </c>
      <c r="K41" s="21">
        <f>IF(J41="","",SUMIFS('Journal de trading'!$S$2:$S$1000,'Journal de trading'!$B$2:$B$1000,"&lt;="&amp;J41))</f>
        <v/>
      </c>
    </row>
    <row r="42">
      <c r="J42" s="27">
        <f>IF('Journal de trading'!$B$29="","",'Journal de trading'!$B$29)</f>
        <v/>
      </c>
      <c r="K42" s="25">
        <f>IF(J42="","",SUMIFS('Journal de trading'!$S$2:$S$1000,'Journal de trading'!$B$2:$B$1000,"&lt;="&amp;J42))</f>
        <v/>
      </c>
    </row>
    <row r="43">
      <c r="J43" s="23">
        <f>IF('Journal de trading'!$B$30="","",'Journal de trading'!$B$30)</f>
        <v/>
      </c>
      <c r="K43" s="21">
        <f>IF(J43="","",SUMIFS('Journal de trading'!$S$2:$S$1000,'Journal de trading'!$B$2:$B$1000,"&lt;="&amp;J43))</f>
        <v/>
      </c>
    </row>
    <row r="44">
      <c r="J44" s="27">
        <f>IF('Journal de trading'!$B$31="","",'Journal de trading'!$B$31)</f>
        <v/>
      </c>
      <c r="K44" s="25">
        <f>IF(J44="","",SUMIFS('Journal de trading'!$S$2:$S$1000,'Journal de trading'!$B$2:$B$1000,"&lt;="&amp;J44))</f>
        <v/>
      </c>
    </row>
    <row r="45">
      <c r="J45" s="23">
        <f>IF('Journal de trading'!$B$32="","",'Journal de trading'!$B$32)</f>
        <v/>
      </c>
      <c r="K45" s="21">
        <f>IF(J45="","",SUMIFS('Journal de trading'!$S$2:$S$1000,'Journal de trading'!$B$2:$B$1000,"&lt;="&amp;J45))</f>
        <v/>
      </c>
    </row>
    <row r="46">
      <c r="J46" s="27">
        <f>IF('Journal de trading'!$B$33="","",'Journal de trading'!$B$33)</f>
        <v/>
      </c>
      <c r="K46" s="25">
        <f>IF(J46="","",SUMIFS('Journal de trading'!$S$2:$S$1000,'Journal de trading'!$B$2:$B$1000,"&lt;="&amp;J46))</f>
        <v/>
      </c>
    </row>
    <row r="47">
      <c r="J47" s="23">
        <f>IF('Journal de trading'!$B$34="","",'Journal de trading'!$B$34)</f>
        <v/>
      </c>
      <c r="K47" s="21">
        <f>IF(J47="","",SUMIFS('Journal de trading'!$S$2:$S$1000,'Journal de trading'!$B$2:$B$1000,"&lt;="&amp;J47))</f>
        <v/>
      </c>
    </row>
    <row r="48">
      <c r="J48" s="27">
        <f>IF('Journal de trading'!$B$35="","",'Journal de trading'!$B$35)</f>
        <v/>
      </c>
      <c r="K48" s="25">
        <f>IF(J48="","",SUMIFS('Journal de trading'!$S$2:$S$1000,'Journal de trading'!$B$2:$B$1000,"&lt;="&amp;J48))</f>
        <v/>
      </c>
    </row>
    <row r="49">
      <c r="J49" s="23">
        <f>IF('Journal de trading'!$B$36="","",'Journal de trading'!$B$36)</f>
        <v/>
      </c>
      <c r="K49" s="21">
        <f>IF(J49="","",SUMIFS('Journal de trading'!$S$2:$S$1000,'Journal de trading'!$B$2:$B$1000,"&lt;="&amp;J49))</f>
        <v/>
      </c>
    </row>
    <row r="50">
      <c r="J50" s="27">
        <f>IF('Journal de trading'!$B$37="","",'Journal de trading'!$B$37)</f>
        <v/>
      </c>
      <c r="K50" s="25">
        <f>IF(J50="","",SUMIFS('Journal de trading'!$S$2:$S$1000,'Journal de trading'!$B$2:$B$1000,"&lt;="&amp;J50))</f>
        <v/>
      </c>
    </row>
    <row r="51">
      <c r="J51" s="23">
        <f>IF('Journal de trading'!$B$38="","",'Journal de trading'!$B$38)</f>
        <v/>
      </c>
      <c r="K51" s="21">
        <f>IF(J51="","",SUMIFS('Journal de trading'!$S$2:$S$1000,'Journal de trading'!$B$2:$B$1000,"&lt;="&amp;J51))</f>
        <v/>
      </c>
    </row>
    <row r="52">
      <c r="J52" s="27">
        <f>IF('Journal de trading'!$B$39="","",'Journal de trading'!$B$39)</f>
        <v/>
      </c>
      <c r="K52" s="25">
        <f>IF(J52="","",SUMIFS('Journal de trading'!$S$2:$S$1000,'Journal de trading'!$B$2:$B$1000,"&lt;="&amp;J52))</f>
        <v/>
      </c>
    </row>
    <row r="53">
      <c r="J53" s="23">
        <f>IF('Journal de trading'!$B$40="","",'Journal de trading'!$B$40)</f>
        <v/>
      </c>
      <c r="K53" s="21">
        <f>IF(J53="","",SUMIFS('Journal de trading'!$S$2:$S$1000,'Journal de trading'!$B$2:$B$1000,"&lt;="&amp;J53))</f>
        <v/>
      </c>
    </row>
    <row r="54">
      <c r="J54" s="27">
        <f>IF('Journal de trading'!$B$41="","",'Journal de trading'!$B$41)</f>
        <v/>
      </c>
      <c r="K54" s="25">
        <f>IF(J54="","",SUMIFS('Journal de trading'!$S$2:$S$1000,'Journal de trading'!$B$2:$B$1000,"&lt;="&amp;J54))</f>
        <v/>
      </c>
    </row>
    <row r="55">
      <c r="J55" s="23">
        <f>IF('Journal de trading'!$B$42="","",'Journal de trading'!$B$42)</f>
        <v/>
      </c>
      <c r="K55" s="21">
        <f>IF(J55="","",SUMIFS('Journal de trading'!$S$2:$S$1000,'Journal de trading'!$B$2:$B$1000,"&lt;="&amp;J55))</f>
        <v/>
      </c>
    </row>
    <row r="56">
      <c r="J56" s="27">
        <f>IF('Journal de trading'!$B$43="","",'Journal de trading'!$B$43)</f>
        <v/>
      </c>
      <c r="K56" s="25">
        <f>IF(J56="","",SUMIFS('Journal de trading'!$S$2:$S$1000,'Journal de trading'!$B$2:$B$1000,"&lt;="&amp;J56))</f>
        <v/>
      </c>
    </row>
    <row r="57">
      <c r="J57" s="23">
        <f>IF('Journal de trading'!$B$44="","",'Journal de trading'!$B$44)</f>
        <v/>
      </c>
      <c r="K57" s="21">
        <f>IF(J57="","",SUMIFS('Journal de trading'!$S$2:$S$1000,'Journal de trading'!$B$2:$B$1000,"&lt;="&amp;J57))</f>
        <v/>
      </c>
    </row>
    <row r="58">
      <c r="J58" s="27">
        <f>IF('Journal de trading'!$B$45="","",'Journal de trading'!$B$45)</f>
        <v/>
      </c>
      <c r="K58" s="25">
        <f>IF(J58="","",SUMIFS('Journal de trading'!$S$2:$S$1000,'Journal de trading'!$B$2:$B$1000,"&lt;="&amp;J58))</f>
        <v/>
      </c>
    </row>
    <row r="59">
      <c r="J59" s="23">
        <f>IF('Journal de trading'!$B$46="","",'Journal de trading'!$B$46)</f>
        <v/>
      </c>
      <c r="K59" s="21">
        <f>IF(J59="","",SUMIFS('Journal de trading'!$S$2:$S$1000,'Journal de trading'!$B$2:$B$1000,"&lt;="&amp;J59))</f>
        <v/>
      </c>
    </row>
    <row r="60">
      <c r="J60" s="27">
        <f>IF('Journal de trading'!$B$47="","",'Journal de trading'!$B$47)</f>
        <v/>
      </c>
      <c r="K60" s="25">
        <f>IF(J60="","",SUMIFS('Journal de trading'!$S$2:$S$1000,'Journal de trading'!$B$2:$B$1000,"&lt;="&amp;J60))</f>
        <v/>
      </c>
    </row>
    <row r="61">
      <c r="J61" s="23">
        <f>IF('Journal de trading'!$B$48="","",'Journal de trading'!$B$48)</f>
        <v/>
      </c>
      <c r="K61" s="21">
        <f>IF(J61="","",SUMIFS('Journal de trading'!$S$2:$S$1000,'Journal de trading'!$B$2:$B$1000,"&lt;="&amp;J61))</f>
        <v/>
      </c>
    </row>
    <row r="62">
      <c r="J62" s="27">
        <f>IF('Journal de trading'!$B$49="","",'Journal de trading'!$B$49)</f>
        <v/>
      </c>
      <c r="K62" s="25">
        <f>IF(J62="","",SUMIFS('Journal de trading'!$S$2:$S$1000,'Journal de trading'!$B$2:$B$1000,"&lt;="&amp;J62))</f>
        <v/>
      </c>
    </row>
    <row r="63">
      <c r="J63" s="23">
        <f>IF('Journal de trading'!$B$50="","",'Journal de trading'!$B$50)</f>
        <v/>
      </c>
      <c r="K63" s="21">
        <f>IF(J63="","",SUMIFS('Journal de trading'!$S$2:$S$1000,'Journal de trading'!$B$2:$B$1000,"&lt;="&amp;J63))</f>
        <v/>
      </c>
    </row>
    <row r="64">
      <c r="J64" s="27">
        <f>IF('Journal de trading'!$B$51="","",'Journal de trading'!$B$51)</f>
        <v/>
      </c>
      <c r="K64" s="25">
        <f>IF(J64="","",SUMIFS('Journal de trading'!$S$2:$S$1000,'Journal de trading'!$B$2:$B$1000,"&lt;="&amp;J64))</f>
        <v/>
      </c>
    </row>
    <row r="65">
      <c r="J65" s="23">
        <f>IF('Journal de trading'!$B$52="","",'Journal de trading'!$B$52)</f>
        <v/>
      </c>
      <c r="K65" s="21">
        <f>IF(J65="","",SUMIFS('Journal de trading'!$S$2:$S$1000,'Journal de trading'!$B$2:$B$1000,"&lt;="&amp;J65))</f>
        <v/>
      </c>
    </row>
    <row r="66">
      <c r="J66" s="27">
        <f>IF('Journal de trading'!$B$53="","",'Journal de trading'!$B$53)</f>
        <v/>
      </c>
      <c r="K66" s="25">
        <f>IF(J66="","",SUMIFS('Journal de trading'!$S$2:$S$1000,'Journal de trading'!$B$2:$B$1000,"&lt;="&amp;J66))</f>
        <v/>
      </c>
    </row>
    <row r="67">
      <c r="J67" s="23">
        <f>IF('Journal de trading'!$B$54="","",'Journal de trading'!$B$54)</f>
        <v/>
      </c>
      <c r="K67" s="21">
        <f>IF(J67="","",SUMIFS('Journal de trading'!$S$2:$S$1000,'Journal de trading'!$B$2:$B$1000,"&lt;="&amp;J67))</f>
        <v/>
      </c>
    </row>
    <row r="68">
      <c r="J68" s="27">
        <f>IF('Journal de trading'!$B$55="","",'Journal de trading'!$B$55)</f>
        <v/>
      </c>
      <c r="K68" s="25">
        <f>IF(J68="","",SUMIFS('Journal de trading'!$S$2:$S$1000,'Journal de trading'!$B$2:$B$1000,"&lt;="&amp;J68))</f>
        <v/>
      </c>
    </row>
    <row r="69">
      <c r="J69" s="23">
        <f>IF('Journal de trading'!$B$56="","",'Journal de trading'!$B$56)</f>
        <v/>
      </c>
      <c r="K69" s="21">
        <f>IF(J69="","",SUMIFS('Journal de trading'!$S$2:$S$1000,'Journal de trading'!$B$2:$B$1000,"&lt;="&amp;J69))</f>
        <v/>
      </c>
    </row>
    <row r="70">
      <c r="J70" s="27">
        <f>IF('Journal de trading'!$B$57="","",'Journal de trading'!$B$57)</f>
        <v/>
      </c>
      <c r="K70" s="25">
        <f>IF(J70="","",SUMIFS('Journal de trading'!$S$2:$S$1000,'Journal de trading'!$B$2:$B$1000,"&lt;="&amp;J70))</f>
        <v/>
      </c>
    </row>
    <row r="71">
      <c r="J71" s="23">
        <f>IF('Journal de trading'!$B$58="","",'Journal de trading'!$B$58)</f>
        <v/>
      </c>
      <c r="K71" s="21">
        <f>IF(J71="","",SUMIFS('Journal de trading'!$S$2:$S$1000,'Journal de trading'!$B$2:$B$1000,"&lt;="&amp;J71))</f>
        <v/>
      </c>
    </row>
    <row r="72">
      <c r="J72" s="27">
        <f>IF('Journal de trading'!$B$59="","",'Journal de trading'!$B$59)</f>
        <v/>
      </c>
      <c r="K72" s="25">
        <f>IF(J72="","",SUMIFS('Journal de trading'!$S$2:$S$1000,'Journal de trading'!$B$2:$B$1000,"&lt;="&amp;J72))</f>
        <v/>
      </c>
    </row>
    <row r="73">
      <c r="J73" s="23">
        <f>IF('Journal de trading'!$B$60="","",'Journal de trading'!$B$60)</f>
        <v/>
      </c>
      <c r="K73" s="21">
        <f>IF(J73="","",SUMIFS('Journal de trading'!$S$2:$S$1000,'Journal de trading'!$B$2:$B$1000,"&lt;="&amp;J73))</f>
        <v/>
      </c>
    </row>
    <row r="74">
      <c r="J74" s="27">
        <f>IF('Journal de trading'!$B$61="","",'Journal de trading'!$B$61)</f>
        <v/>
      </c>
      <c r="K74" s="25">
        <f>IF(J74="","",SUMIFS('Journal de trading'!$S$2:$S$1000,'Journal de trading'!$B$2:$B$1000,"&lt;="&amp;J74))</f>
        <v/>
      </c>
    </row>
    <row r="75">
      <c r="J75" s="23">
        <f>IF('Journal de trading'!$B$62="","",'Journal de trading'!$B$62)</f>
        <v/>
      </c>
      <c r="K75" s="21">
        <f>IF(J75="","",SUMIFS('Journal de trading'!$S$2:$S$1000,'Journal de trading'!$B$2:$B$1000,"&lt;="&amp;J75))</f>
        <v/>
      </c>
    </row>
    <row r="76">
      <c r="J76" s="27">
        <f>IF('Journal de trading'!$B$63="","",'Journal de trading'!$B$63)</f>
        <v/>
      </c>
      <c r="K76" s="25">
        <f>IF(J76="","",SUMIFS('Journal de trading'!$S$2:$S$1000,'Journal de trading'!$B$2:$B$1000,"&lt;="&amp;J76))</f>
        <v/>
      </c>
    </row>
    <row r="77">
      <c r="J77" s="23">
        <f>IF('Journal de trading'!$B$64="","",'Journal de trading'!$B$64)</f>
        <v/>
      </c>
      <c r="K77" s="21">
        <f>IF(J77="","",SUMIFS('Journal de trading'!$S$2:$S$1000,'Journal de trading'!$B$2:$B$1000,"&lt;="&amp;J77))</f>
        <v/>
      </c>
    </row>
    <row r="78">
      <c r="J78" s="27">
        <f>IF('Journal de trading'!$B$65="","",'Journal de trading'!$B$65)</f>
        <v/>
      </c>
      <c r="K78" s="25">
        <f>IF(J78="","",SUMIFS('Journal de trading'!$S$2:$S$1000,'Journal de trading'!$B$2:$B$1000,"&lt;="&amp;J78))</f>
        <v/>
      </c>
    </row>
    <row r="79">
      <c r="J79" s="23">
        <f>IF('Journal de trading'!$B$66="","",'Journal de trading'!$B$66)</f>
        <v/>
      </c>
      <c r="K79" s="21">
        <f>IF(J79="","",SUMIFS('Journal de trading'!$S$2:$S$1000,'Journal de trading'!$B$2:$B$1000,"&lt;="&amp;J79))</f>
        <v/>
      </c>
    </row>
    <row r="80">
      <c r="J80" s="27">
        <f>IF('Journal de trading'!$B$67="","",'Journal de trading'!$B$67)</f>
        <v/>
      </c>
      <c r="K80" s="25">
        <f>IF(J80="","",SUMIFS('Journal de trading'!$S$2:$S$1000,'Journal de trading'!$B$2:$B$1000,"&lt;="&amp;J80))</f>
        <v/>
      </c>
    </row>
    <row r="81">
      <c r="J81" s="23">
        <f>IF('Journal de trading'!$B$68="","",'Journal de trading'!$B$68)</f>
        <v/>
      </c>
      <c r="K81" s="21">
        <f>IF(J81="","",SUMIFS('Journal de trading'!$S$2:$S$1000,'Journal de trading'!$B$2:$B$1000,"&lt;="&amp;J81))</f>
        <v/>
      </c>
    </row>
    <row r="82">
      <c r="J82" s="27">
        <f>IF('Journal de trading'!$B$69="","",'Journal de trading'!$B$69)</f>
        <v/>
      </c>
      <c r="K82" s="25">
        <f>IF(J82="","",SUMIFS('Journal de trading'!$S$2:$S$1000,'Journal de trading'!$B$2:$B$1000,"&lt;="&amp;J82))</f>
        <v/>
      </c>
    </row>
    <row r="83">
      <c r="J83" s="23">
        <f>IF('Journal de trading'!$B$70="","",'Journal de trading'!$B$70)</f>
        <v/>
      </c>
      <c r="K83" s="21">
        <f>IF(J83="","",SUMIFS('Journal de trading'!$S$2:$S$1000,'Journal de trading'!$B$2:$B$1000,"&lt;="&amp;J83))</f>
        <v/>
      </c>
    </row>
    <row r="84">
      <c r="J84" s="27">
        <f>IF('Journal de trading'!$B$71="","",'Journal de trading'!$B$71)</f>
        <v/>
      </c>
      <c r="K84" s="25">
        <f>IF(J84="","",SUMIFS('Journal de trading'!$S$2:$S$1000,'Journal de trading'!$B$2:$B$1000,"&lt;="&amp;J84))</f>
        <v/>
      </c>
    </row>
    <row r="85">
      <c r="J85" s="23">
        <f>IF('Journal de trading'!$B$72="","",'Journal de trading'!$B$72)</f>
        <v/>
      </c>
      <c r="K85" s="21">
        <f>IF(J85="","",SUMIFS('Journal de trading'!$S$2:$S$1000,'Journal de trading'!$B$2:$B$1000,"&lt;="&amp;J85))</f>
        <v/>
      </c>
    </row>
    <row r="86">
      <c r="J86" s="27">
        <f>IF('Journal de trading'!$B$73="","",'Journal de trading'!$B$73)</f>
        <v/>
      </c>
      <c r="K86" s="25">
        <f>IF(J86="","",SUMIFS('Journal de trading'!$S$2:$S$1000,'Journal de trading'!$B$2:$B$1000,"&lt;="&amp;J86))</f>
        <v/>
      </c>
    </row>
    <row r="87">
      <c r="J87" s="23">
        <f>IF('Journal de trading'!$B$74="","",'Journal de trading'!$B$74)</f>
        <v/>
      </c>
      <c r="K87" s="21">
        <f>IF(J87="","",SUMIFS('Journal de trading'!$S$2:$S$1000,'Journal de trading'!$B$2:$B$1000,"&lt;="&amp;J87))</f>
        <v/>
      </c>
    </row>
    <row r="88">
      <c r="J88" s="27">
        <f>IF('Journal de trading'!$B$75="","",'Journal de trading'!$B$75)</f>
        <v/>
      </c>
      <c r="K88" s="25">
        <f>IF(J88="","",SUMIFS('Journal de trading'!$S$2:$S$1000,'Journal de trading'!$B$2:$B$1000,"&lt;="&amp;J88))</f>
        <v/>
      </c>
    </row>
    <row r="89">
      <c r="J89" s="23">
        <f>IF('Journal de trading'!$B$76="","",'Journal de trading'!$B$76)</f>
        <v/>
      </c>
      <c r="K89" s="21">
        <f>IF(J89="","",SUMIFS('Journal de trading'!$S$2:$S$1000,'Journal de trading'!$B$2:$B$1000,"&lt;="&amp;J89))</f>
        <v/>
      </c>
    </row>
    <row r="90">
      <c r="J90" s="27">
        <f>IF('Journal de trading'!$B$77="","",'Journal de trading'!$B$77)</f>
        <v/>
      </c>
      <c r="K90" s="25">
        <f>IF(J90="","",SUMIFS('Journal de trading'!$S$2:$S$1000,'Journal de trading'!$B$2:$B$1000,"&lt;="&amp;J90))</f>
        <v/>
      </c>
    </row>
    <row r="91">
      <c r="J91" s="23">
        <f>IF('Journal de trading'!$B$78="","",'Journal de trading'!$B$78)</f>
        <v/>
      </c>
      <c r="K91" s="21">
        <f>IF(J91="","",SUMIFS('Journal de trading'!$S$2:$S$1000,'Journal de trading'!$B$2:$B$1000,"&lt;="&amp;J91))</f>
        <v/>
      </c>
    </row>
    <row r="92">
      <c r="J92" s="27">
        <f>IF('Journal de trading'!$B$79="","",'Journal de trading'!$B$79)</f>
        <v/>
      </c>
      <c r="K92" s="25">
        <f>IF(J92="","",SUMIFS('Journal de trading'!$S$2:$S$1000,'Journal de trading'!$B$2:$B$1000,"&lt;="&amp;J92))</f>
        <v/>
      </c>
    </row>
    <row r="93">
      <c r="J93" s="23">
        <f>IF('Journal de trading'!$B$80="","",'Journal de trading'!$B$80)</f>
        <v/>
      </c>
      <c r="K93" s="21">
        <f>IF(J93="","",SUMIFS('Journal de trading'!$S$2:$S$1000,'Journal de trading'!$B$2:$B$1000,"&lt;="&amp;J93))</f>
        <v/>
      </c>
    </row>
    <row r="94">
      <c r="J94" s="27">
        <f>IF('Journal de trading'!$B$81="","",'Journal de trading'!$B$81)</f>
        <v/>
      </c>
      <c r="K94" s="25">
        <f>IF(J94="","",SUMIFS('Journal de trading'!$S$2:$S$1000,'Journal de trading'!$B$2:$B$1000,"&lt;="&amp;J94))</f>
        <v/>
      </c>
    </row>
    <row r="95">
      <c r="J95" s="23">
        <f>IF('Journal de trading'!$B$82="","",'Journal de trading'!$B$82)</f>
        <v/>
      </c>
      <c r="K95" s="21">
        <f>IF(J95="","",SUMIFS('Journal de trading'!$S$2:$S$1000,'Journal de trading'!$B$2:$B$1000,"&lt;="&amp;J95))</f>
        <v/>
      </c>
    </row>
    <row r="96">
      <c r="J96" s="27">
        <f>IF('Journal de trading'!$B$83="","",'Journal de trading'!$B$83)</f>
        <v/>
      </c>
      <c r="K96" s="25">
        <f>IF(J96="","",SUMIFS('Journal de trading'!$S$2:$S$1000,'Journal de trading'!$B$2:$B$1000,"&lt;="&amp;J96))</f>
        <v/>
      </c>
    </row>
    <row r="97">
      <c r="J97" s="23">
        <f>IF('Journal de trading'!$B$84="","",'Journal de trading'!$B$84)</f>
        <v/>
      </c>
      <c r="K97" s="21">
        <f>IF(J97="","",SUMIFS('Journal de trading'!$S$2:$S$1000,'Journal de trading'!$B$2:$B$1000,"&lt;="&amp;J97))</f>
        <v/>
      </c>
    </row>
    <row r="98">
      <c r="J98" s="27">
        <f>IF('Journal de trading'!$B$85="","",'Journal de trading'!$B$85)</f>
        <v/>
      </c>
      <c r="K98" s="25">
        <f>IF(J98="","",SUMIFS('Journal de trading'!$S$2:$S$1000,'Journal de trading'!$B$2:$B$1000,"&lt;="&amp;J98))</f>
        <v/>
      </c>
    </row>
    <row r="99">
      <c r="J99" s="23">
        <f>IF('Journal de trading'!$B$86="","",'Journal de trading'!$B$86)</f>
        <v/>
      </c>
      <c r="K99" s="21">
        <f>IF(J99="","",SUMIFS('Journal de trading'!$S$2:$S$1000,'Journal de trading'!$B$2:$B$1000,"&lt;="&amp;J99))</f>
        <v/>
      </c>
    </row>
    <row r="100">
      <c r="J100" s="27">
        <f>IF('Journal de trading'!$B$87="","",'Journal de trading'!$B$87)</f>
        <v/>
      </c>
      <c r="K100" s="25">
        <f>IF(J100="","",SUMIFS('Journal de trading'!$S$2:$S$1000,'Journal de trading'!$B$2:$B$1000,"&lt;="&amp;J100))</f>
        <v/>
      </c>
    </row>
    <row r="101">
      <c r="J101" s="23">
        <f>IF('Journal de trading'!$B$88="","",'Journal de trading'!$B$88)</f>
        <v/>
      </c>
      <c r="K101" s="21">
        <f>IF(J101="","",SUMIFS('Journal de trading'!$S$2:$S$1000,'Journal de trading'!$B$2:$B$1000,"&lt;="&amp;J101))</f>
        <v/>
      </c>
    </row>
    <row r="102">
      <c r="J102" s="27">
        <f>IF('Journal de trading'!$B$89="","",'Journal de trading'!$B$89)</f>
        <v/>
      </c>
      <c r="K102" s="25">
        <f>IF(J102="","",SUMIFS('Journal de trading'!$S$2:$S$1000,'Journal de trading'!$B$2:$B$1000,"&lt;="&amp;J102))</f>
        <v/>
      </c>
    </row>
    <row r="103">
      <c r="J103" s="23">
        <f>IF('Journal de trading'!$B$90="","",'Journal de trading'!$B$90)</f>
        <v/>
      </c>
      <c r="K103" s="21">
        <f>IF(J103="","",SUMIFS('Journal de trading'!$S$2:$S$1000,'Journal de trading'!$B$2:$B$1000,"&lt;="&amp;J103))</f>
        <v/>
      </c>
    </row>
    <row r="104">
      <c r="J104" s="27">
        <f>IF('Journal de trading'!$B$91="","",'Journal de trading'!$B$91)</f>
        <v/>
      </c>
      <c r="K104" s="25">
        <f>IF(J104="","",SUMIFS('Journal de trading'!$S$2:$S$1000,'Journal de trading'!$B$2:$B$1000,"&lt;="&amp;J104))</f>
        <v/>
      </c>
    </row>
    <row r="105">
      <c r="J105" s="23">
        <f>IF('Journal de trading'!$B$92="","",'Journal de trading'!$B$92)</f>
        <v/>
      </c>
      <c r="K105" s="21">
        <f>IF(J105="","",SUMIFS('Journal de trading'!$S$2:$S$1000,'Journal de trading'!$B$2:$B$1000,"&lt;="&amp;J105))</f>
        <v/>
      </c>
    </row>
    <row r="106">
      <c r="J106" s="27">
        <f>IF('Journal de trading'!$B$93="","",'Journal de trading'!$B$93)</f>
        <v/>
      </c>
      <c r="K106" s="25">
        <f>IF(J106="","",SUMIFS('Journal de trading'!$S$2:$S$1000,'Journal de trading'!$B$2:$B$1000,"&lt;="&amp;J106))</f>
        <v/>
      </c>
    </row>
    <row r="107">
      <c r="J107" s="23">
        <f>IF('Journal de trading'!$B$94="","",'Journal de trading'!$B$94)</f>
        <v/>
      </c>
      <c r="K107" s="21">
        <f>IF(J107="","",SUMIFS('Journal de trading'!$S$2:$S$1000,'Journal de trading'!$B$2:$B$1000,"&lt;="&amp;J107))</f>
        <v/>
      </c>
    </row>
    <row r="108">
      <c r="J108" s="27">
        <f>IF('Journal de trading'!$B$95="","",'Journal de trading'!$B$95)</f>
        <v/>
      </c>
      <c r="K108" s="25">
        <f>IF(J108="","",SUMIFS('Journal de trading'!$S$2:$S$1000,'Journal de trading'!$B$2:$B$1000,"&lt;="&amp;J108))</f>
        <v/>
      </c>
    </row>
    <row r="109">
      <c r="J109" s="23">
        <f>IF('Journal de trading'!$B$96="","",'Journal de trading'!$B$96)</f>
        <v/>
      </c>
      <c r="K109" s="21">
        <f>IF(J109="","",SUMIFS('Journal de trading'!$S$2:$S$1000,'Journal de trading'!$B$2:$B$1000,"&lt;="&amp;J109))</f>
        <v/>
      </c>
    </row>
    <row r="110">
      <c r="J110" s="27">
        <f>IF('Journal de trading'!$B$97="","",'Journal de trading'!$B$97)</f>
        <v/>
      </c>
      <c r="K110" s="25">
        <f>IF(J110="","",SUMIFS('Journal de trading'!$S$2:$S$1000,'Journal de trading'!$B$2:$B$1000,"&lt;="&amp;J110))</f>
        <v/>
      </c>
    </row>
    <row r="111">
      <c r="J111" s="23">
        <f>IF('Journal de trading'!$B$98="","",'Journal de trading'!$B$98)</f>
        <v/>
      </c>
      <c r="K111" s="21">
        <f>IF(J111="","",SUMIFS('Journal de trading'!$S$2:$S$1000,'Journal de trading'!$B$2:$B$1000,"&lt;="&amp;J111))</f>
        <v/>
      </c>
    </row>
    <row r="112">
      <c r="J112" s="27">
        <f>IF('Journal de trading'!$B$99="","",'Journal de trading'!$B$99)</f>
        <v/>
      </c>
      <c r="K112" s="25">
        <f>IF(J112="","",SUMIFS('Journal de trading'!$S$2:$S$1000,'Journal de trading'!$B$2:$B$1000,"&lt;="&amp;J112))</f>
        <v/>
      </c>
    </row>
    <row r="113">
      <c r="J113" s="23">
        <f>IF('Journal de trading'!$B$100="","",'Journal de trading'!$B$100)</f>
        <v/>
      </c>
      <c r="K113" s="21">
        <f>IF(J113="","",SUMIFS('Journal de trading'!$S$2:$S$1000,'Journal de trading'!$B$2:$B$1000,"&lt;="&amp;J113))</f>
        <v/>
      </c>
    </row>
    <row r="114">
      <c r="J114" s="27">
        <f>IF('Journal de trading'!$B$101="","",'Journal de trading'!$B$101)</f>
        <v/>
      </c>
      <c r="K114" s="25">
        <f>IF(J114="","",SUMIFS('Journal de trading'!$S$2:$S$1000,'Journal de trading'!$B$2:$B$1000,"&lt;="&amp;J114))</f>
        <v/>
      </c>
    </row>
    <row r="115">
      <c r="J115" s="23">
        <f>IF('Journal de trading'!$B$102="","",'Journal de trading'!$B$102)</f>
        <v/>
      </c>
      <c r="K115" s="21">
        <f>IF(J115="","",SUMIFS('Journal de trading'!$S$2:$S$1000,'Journal de trading'!$B$2:$B$1000,"&lt;="&amp;J115))</f>
        <v/>
      </c>
    </row>
    <row r="116">
      <c r="J116" s="27">
        <f>IF('Journal de trading'!$B$103="","",'Journal de trading'!$B$103)</f>
        <v/>
      </c>
      <c r="K116" s="25">
        <f>IF(J116="","",SUMIFS('Journal de trading'!$S$2:$S$1000,'Journal de trading'!$B$2:$B$1000,"&lt;="&amp;J116))</f>
        <v/>
      </c>
    </row>
    <row r="117">
      <c r="J117" s="23">
        <f>IF('Journal de trading'!$B$104="","",'Journal de trading'!$B$104)</f>
        <v/>
      </c>
      <c r="K117" s="21">
        <f>IF(J117="","",SUMIFS('Journal de trading'!$S$2:$S$1000,'Journal de trading'!$B$2:$B$1000,"&lt;="&amp;J117))</f>
        <v/>
      </c>
    </row>
    <row r="118">
      <c r="J118" s="27">
        <f>IF('Journal de trading'!$B$105="","",'Journal de trading'!$B$105)</f>
        <v/>
      </c>
      <c r="K118" s="25">
        <f>IF(J118="","",SUMIFS('Journal de trading'!$S$2:$S$1000,'Journal de trading'!$B$2:$B$1000,"&lt;="&amp;J118))</f>
        <v/>
      </c>
    </row>
    <row r="119">
      <c r="J119" s="23">
        <f>IF('Journal de trading'!$B$106="","",'Journal de trading'!$B$106)</f>
        <v/>
      </c>
      <c r="K119" s="21">
        <f>IF(J119="","",SUMIFS('Journal de trading'!$S$2:$S$1000,'Journal de trading'!$B$2:$B$1000,"&lt;="&amp;J119))</f>
        <v/>
      </c>
    </row>
    <row r="120">
      <c r="J120" s="27">
        <f>IF('Journal de trading'!$B$107="","",'Journal de trading'!$B$107)</f>
        <v/>
      </c>
      <c r="K120" s="25">
        <f>IF(J120="","",SUMIFS('Journal de trading'!$S$2:$S$1000,'Journal de trading'!$B$2:$B$1000,"&lt;="&amp;J120))</f>
        <v/>
      </c>
    </row>
    <row r="121">
      <c r="J121" s="23">
        <f>IF('Journal de trading'!$B$108="","",'Journal de trading'!$B$108)</f>
        <v/>
      </c>
      <c r="K121" s="21">
        <f>IF(J121="","",SUMIFS('Journal de trading'!$S$2:$S$1000,'Journal de trading'!$B$2:$B$1000,"&lt;="&amp;J121))</f>
        <v/>
      </c>
    </row>
    <row r="122">
      <c r="J122" s="27">
        <f>IF('Journal de trading'!$B$109="","",'Journal de trading'!$B$109)</f>
        <v/>
      </c>
      <c r="K122" s="25">
        <f>IF(J122="","",SUMIFS('Journal de trading'!$S$2:$S$1000,'Journal de trading'!$B$2:$B$1000,"&lt;="&amp;J122))</f>
        <v/>
      </c>
    </row>
    <row r="123">
      <c r="J123" s="23">
        <f>IF('Journal de trading'!$B$110="","",'Journal de trading'!$B$110)</f>
        <v/>
      </c>
      <c r="K123" s="21">
        <f>IF(J123="","",SUMIFS('Journal de trading'!$S$2:$S$1000,'Journal de trading'!$B$2:$B$1000,"&lt;="&amp;J123))</f>
        <v/>
      </c>
    </row>
    <row r="124">
      <c r="J124" s="27">
        <f>IF('Journal de trading'!$B$111="","",'Journal de trading'!$B$111)</f>
        <v/>
      </c>
      <c r="K124" s="25">
        <f>IF(J124="","",SUMIFS('Journal de trading'!$S$2:$S$1000,'Journal de trading'!$B$2:$B$1000,"&lt;="&amp;J124))</f>
        <v/>
      </c>
    </row>
    <row r="125">
      <c r="J125" s="23">
        <f>IF('Journal de trading'!$B$112="","",'Journal de trading'!$B$112)</f>
        <v/>
      </c>
      <c r="K125" s="21">
        <f>IF(J125="","",SUMIFS('Journal de trading'!$S$2:$S$1000,'Journal de trading'!$B$2:$B$1000,"&lt;="&amp;J125))</f>
        <v/>
      </c>
    </row>
    <row r="126">
      <c r="J126" s="27">
        <f>IF('Journal de trading'!$B$113="","",'Journal de trading'!$B$113)</f>
        <v/>
      </c>
      <c r="K126" s="25">
        <f>IF(J126="","",SUMIFS('Journal de trading'!$S$2:$S$1000,'Journal de trading'!$B$2:$B$1000,"&lt;="&amp;J126))</f>
        <v/>
      </c>
    </row>
    <row r="127">
      <c r="J127" s="23">
        <f>IF('Journal de trading'!$B$114="","",'Journal de trading'!$B$114)</f>
        <v/>
      </c>
      <c r="K127" s="21">
        <f>IF(J127="","",SUMIFS('Journal de trading'!$S$2:$S$1000,'Journal de trading'!$B$2:$B$1000,"&lt;="&amp;J127))</f>
        <v/>
      </c>
    </row>
    <row r="128">
      <c r="J128" s="27">
        <f>IF('Journal de trading'!$B$115="","",'Journal de trading'!$B$115)</f>
        <v/>
      </c>
      <c r="K128" s="25">
        <f>IF(J128="","",SUMIFS('Journal de trading'!$S$2:$S$1000,'Journal de trading'!$B$2:$B$1000,"&lt;="&amp;J128))</f>
        <v/>
      </c>
    </row>
    <row r="129">
      <c r="J129" s="23">
        <f>IF('Journal de trading'!$B$116="","",'Journal de trading'!$B$116)</f>
        <v/>
      </c>
      <c r="K129" s="21">
        <f>IF(J129="","",SUMIFS('Journal de trading'!$S$2:$S$1000,'Journal de trading'!$B$2:$B$1000,"&lt;="&amp;J129))</f>
        <v/>
      </c>
    </row>
    <row r="130">
      <c r="J130" s="27">
        <f>IF('Journal de trading'!$B$117="","",'Journal de trading'!$B$117)</f>
        <v/>
      </c>
      <c r="K130" s="25">
        <f>IF(J130="","",SUMIFS('Journal de trading'!$S$2:$S$1000,'Journal de trading'!$B$2:$B$1000,"&lt;="&amp;J130))</f>
        <v/>
      </c>
    </row>
    <row r="131">
      <c r="J131" s="23">
        <f>IF('Journal de trading'!$B$118="","",'Journal de trading'!$B$118)</f>
        <v/>
      </c>
      <c r="K131" s="21">
        <f>IF(J131="","",SUMIFS('Journal de trading'!$S$2:$S$1000,'Journal de trading'!$B$2:$B$1000,"&lt;="&amp;J131))</f>
        <v/>
      </c>
    </row>
    <row r="132">
      <c r="J132" s="27">
        <f>IF('Journal de trading'!$B$119="","",'Journal de trading'!$B$119)</f>
        <v/>
      </c>
      <c r="K132" s="25">
        <f>IF(J132="","",SUMIFS('Journal de trading'!$S$2:$S$1000,'Journal de trading'!$B$2:$B$1000,"&lt;="&amp;J132))</f>
        <v/>
      </c>
    </row>
    <row r="133">
      <c r="J133" s="23">
        <f>IF('Journal de trading'!$B$120="","",'Journal de trading'!$B$120)</f>
        <v/>
      </c>
      <c r="K133" s="21">
        <f>IF(J133="","",SUMIFS('Journal de trading'!$S$2:$S$1000,'Journal de trading'!$B$2:$B$1000,"&lt;="&amp;J133))</f>
        <v/>
      </c>
    </row>
    <row r="134">
      <c r="J134" s="27">
        <f>IF('Journal de trading'!$B$121="","",'Journal de trading'!$B$121)</f>
        <v/>
      </c>
      <c r="K134" s="25">
        <f>IF(J134="","",SUMIFS('Journal de trading'!$S$2:$S$1000,'Journal de trading'!$B$2:$B$1000,"&lt;="&amp;J134))</f>
        <v/>
      </c>
    </row>
    <row r="135">
      <c r="J135" s="23">
        <f>IF('Journal de trading'!$B$122="","",'Journal de trading'!$B$122)</f>
        <v/>
      </c>
      <c r="K135" s="21">
        <f>IF(J135="","",SUMIFS('Journal de trading'!$S$2:$S$1000,'Journal de trading'!$B$2:$B$1000,"&lt;="&amp;J135))</f>
        <v/>
      </c>
    </row>
    <row r="136">
      <c r="J136" s="27">
        <f>IF('Journal de trading'!$B$123="","",'Journal de trading'!$B$123)</f>
        <v/>
      </c>
      <c r="K136" s="25">
        <f>IF(J136="","",SUMIFS('Journal de trading'!$S$2:$S$1000,'Journal de trading'!$B$2:$B$1000,"&lt;="&amp;J136))</f>
        <v/>
      </c>
    </row>
    <row r="137">
      <c r="J137" s="23">
        <f>IF('Journal de trading'!$B$124="","",'Journal de trading'!$B$124)</f>
        <v/>
      </c>
      <c r="K137" s="21">
        <f>IF(J137="","",SUMIFS('Journal de trading'!$S$2:$S$1000,'Journal de trading'!$B$2:$B$1000,"&lt;="&amp;J137))</f>
        <v/>
      </c>
    </row>
    <row r="138">
      <c r="J138" s="27">
        <f>IF('Journal de trading'!$B$125="","",'Journal de trading'!$B$125)</f>
        <v/>
      </c>
      <c r="K138" s="25">
        <f>IF(J138="","",SUMIFS('Journal de trading'!$S$2:$S$1000,'Journal de trading'!$B$2:$B$1000,"&lt;="&amp;J138))</f>
        <v/>
      </c>
    </row>
    <row r="139">
      <c r="J139" s="23">
        <f>IF('Journal de trading'!$B$126="","",'Journal de trading'!$B$126)</f>
        <v/>
      </c>
      <c r="K139" s="21">
        <f>IF(J139="","",SUMIFS('Journal de trading'!$S$2:$S$1000,'Journal de trading'!$B$2:$B$1000,"&lt;="&amp;J139))</f>
        <v/>
      </c>
    </row>
    <row r="140">
      <c r="J140" s="27">
        <f>IF('Journal de trading'!$B$127="","",'Journal de trading'!$B$127)</f>
        <v/>
      </c>
      <c r="K140" s="25">
        <f>IF(J140="","",SUMIFS('Journal de trading'!$S$2:$S$1000,'Journal de trading'!$B$2:$B$1000,"&lt;="&amp;J140))</f>
        <v/>
      </c>
    </row>
    <row r="141">
      <c r="J141" s="23">
        <f>IF('Journal de trading'!$B$128="","",'Journal de trading'!$B$128)</f>
        <v/>
      </c>
      <c r="K141" s="21">
        <f>IF(J141="","",SUMIFS('Journal de trading'!$S$2:$S$1000,'Journal de trading'!$B$2:$B$1000,"&lt;="&amp;J141))</f>
        <v/>
      </c>
    </row>
    <row r="142">
      <c r="J142" s="27">
        <f>IF('Journal de trading'!$B$129="","",'Journal de trading'!$B$129)</f>
        <v/>
      </c>
      <c r="K142" s="25">
        <f>IF(J142="","",SUMIFS('Journal de trading'!$S$2:$S$1000,'Journal de trading'!$B$2:$B$1000,"&lt;="&amp;J142))</f>
        <v/>
      </c>
    </row>
    <row r="143">
      <c r="J143" s="23">
        <f>IF('Journal de trading'!$B$130="","",'Journal de trading'!$B$130)</f>
        <v/>
      </c>
      <c r="K143" s="21">
        <f>IF(J143="","",SUMIFS('Journal de trading'!$S$2:$S$1000,'Journal de trading'!$B$2:$B$1000,"&lt;="&amp;J143))</f>
        <v/>
      </c>
    </row>
    <row r="144">
      <c r="J144" s="27">
        <f>IF('Journal de trading'!$B$131="","",'Journal de trading'!$B$131)</f>
        <v/>
      </c>
      <c r="K144" s="25">
        <f>IF(J144="","",SUMIFS('Journal de trading'!$S$2:$S$1000,'Journal de trading'!$B$2:$B$1000,"&lt;="&amp;J144))</f>
        <v/>
      </c>
    </row>
    <row r="145">
      <c r="J145" s="23">
        <f>IF('Journal de trading'!$B$132="","",'Journal de trading'!$B$132)</f>
        <v/>
      </c>
      <c r="K145" s="21">
        <f>IF(J145="","",SUMIFS('Journal de trading'!$S$2:$S$1000,'Journal de trading'!$B$2:$B$1000,"&lt;="&amp;J145))</f>
        <v/>
      </c>
    </row>
    <row r="146">
      <c r="J146" s="27">
        <f>IF('Journal de trading'!$B$133="","",'Journal de trading'!$B$133)</f>
        <v/>
      </c>
      <c r="K146" s="25">
        <f>IF(J146="","",SUMIFS('Journal de trading'!$S$2:$S$1000,'Journal de trading'!$B$2:$B$1000,"&lt;="&amp;J146))</f>
        <v/>
      </c>
    </row>
    <row r="147">
      <c r="J147" s="23">
        <f>IF('Journal de trading'!$B$134="","",'Journal de trading'!$B$134)</f>
        <v/>
      </c>
      <c r="K147" s="21">
        <f>IF(J147="","",SUMIFS('Journal de trading'!$S$2:$S$1000,'Journal de trading'!$B$2:$B$1000,"&lt;="&amp;J147))</f>
        <v/>
      </c>
    </row>
    <row r="148">
      <c r="J148" s="27">
        <f>IF('Journal de trading'!$B$135="","",'Journal de trading'!$B$135)</f>
        <v/>
      </c>
      <c r="K148" s="25">
        <f>IF(J148="","",SUMIFS('Journal de trading'!$S$2:$S$1000,'Journal de trading'!$B$2:$B$1000,"&lt;="&amp;J148))</f>
        <v/>
      </c>
    </row>
    <row r="149">
      <c r="J149" s="23">
        <f>IF('Journal de trading'!$B$136="","",'Journal de trading'!$B$136)</f>
        <v/>
      </c>
      <c r="K149" s="21">
        <f>IF(J149="","",SUMIFS('Journal de trading'!$S$2:$S$1000,'Journal de trading'!$B$2:$B$1000,"&lt;="&amp;J149))</f>
        <v/>
      </c>
    </row>
    <row r="150">
      <c r="J150" s="27">
        <f>IF('Journal de trading'!$B$137="","",'Journal de trading'!$B$137)</f>
        <v/>
      </c>
      <c r="K150" s="25">
        <f>IF(J150="","",SUMIFS('Journal de trading'!$S$2:$S$1000,'Journal de trading'!$B$2:$B$1000,"&lt;="&amp;J150))</f>
        <v/>
      </c>
    </row>
    <row r="151">
      <c r="J151" s="23">
        <f>IF('Journal de trading'!$B$138="","",'Journal de trading'!$B$138)</f>
        <v/>
      </c>
      <c r="K151" s="21">
        <f>IF(J151="","",SUMIFS('Journal de trading'!$S$2:$S$1000,'Journal de trading'!$B$2:$B$1000,"&lt;="&amp;J151))</f>
        <v/>
      </c>
    </row>
    <row r="152">
      <c r="J152" s="27">
        <f>IF('Journal de trading'!$B$139="","",'Journal de trading'!$B$139)</f>
        <v/>
      </c>
      <c r="K152" s="25">
        <f>IF(J152="","",SUMIFS('Journal de trading'!$S$2:$S$1000,'Journal de trading'!$B$2:$B$1000,"&lt;="&amp;J152))</f>
        <v/>
      </c>
    </row>
    <row r="153">
      <c r="J153" s="23">
        <f>IF('Journal de trading'!$B$140="","",'Journal de trading'!$B$140)</f>
        <v/>
      </c>
      <c r="K153" s="21">
        <f>IF(J153="","",SUMIFS('Journal de trading'!$S$2:$S$1000,'Journal de trading'!$B$2:$B$1000,"&lt;="&amp;J153))</f>
        <v/>
      </c>
    </row>
    <row r="154">
      <c r="J154" s="27">
        <f>IF('Journal de trading'!$B$141="","",'Journal de trading'!$B$141)</f>
        <v/>
      </c>
      <c r="K154" s="25">
        <f>IF(J154="","",SUMIFS('Journal de trading'!$S$2:$S$1000,'Journal de trading'!$B$2:$B$1000,"&lt;="&amp;J154))</f>
        <v/>
      </c>
    </row>
    <row r="155">
      <c r="J155" s="23">
        <f>IF('Journal de trading'!$B$142="","",'Journal de trading'!$B$142)</f>
        <v/>
      </c>
      <c r="K155" s="21">
        <f>IF(J155="","",SUMIFS('Journal de trading'!$S$2:$S$1000,'Journal de trading'!$B$2:$B$1000,"&lt;="&amp;J155))</f>
        <v/>
      </c>
    </row>
    <row r="156">
      <c r="J156" s="27">
        <f>IF('Journal de trading'!$B$143="","",'Journal de trading'!$B$143)</f>
        <v/>
      </c>
      <c r="K156" s="25">
        <f>IF(J156="","",SUMIFS('Journal de trading'!$S$2:$S$1000,'Journal de trading'!$B$2:$B$1000,"&lt;="&amp;J156))</f>
        <v/>
      </c>
    </row>
    <row r="157">
      <c r="J157" s="23">
        <f>IF('Journal de trading'!$B$144="","",'Journal de trading'!$B$144)</f>
        <v/>
      </c>
      <c r="K157" s="21">
        <f>IF(J157="","",SUMIFS('Journal de trading'!$S$2:$S$1000,'Journal de trading'!$B$2:$B$1000,"&lt;="&amp;J157))</f>
        <v/>
      </c>
    </row>
    <row r="158">
      <c r="J158" s="27">
        <f>IF('Journal de trading'!$B$145="","",'Journal de trading'!$B$145)</f>
        <v/>
      </c>
      <c r="K158" s="25">
        <f>IF(J158="","",SUMIFS('Journal de trading'!$S$2:$S$1000,'Journal de trading'!$B$2:$B$1000,"&lt;="&amp;J158))</f>
        <v/>
      </c>
    </row>
    <row r="159">
      <c r="J159" s="23">
        <f>IF('Journal de trading'!$B$146="","",'Journal de trading'!$B$146)</f>
        <v/>
      </c>
      <c r="K159" s="21">
        <f>IF(J159="","",SUMIFS('Journal de trading'!$S$2:$S$1000,'Journal de trading'!$B$2:$B$1000,"&lt;="&amp;J159))</f>
        <v/>
      </c>
    </row>
    <row r="160">
      <c r="J160" s="27">
        <f>IF('Journal de trading'!$B$147="","",'Journal de trading'!$B$147)</f>
        <v/>
      </c>
      <c r="K160" s="25">
        <f>IF(J160="","",SUMIFS('Journal de trading'!$S$2:$S$1000,'Journal de trading'!$B$2:$B$1000,"&lt;="&amp;J160))</f>
        <v/>
      </c>
    </row>
    <row r="161">
      <c r="J161" s="23">
        <f>IF('Journal de trading'!$B$148="","",'Journal de trading'!$B$148)</f>
        <v/>
      </c>
      <c r="K161" s="21">
        <f>IF(J161="","",SUMIFS('Journal de trading'!$S$2:$S$1000,'Journal de trading'!$B$2:$B$1000,"&lt;="&amp;J161))</f>
        <v/>
      </c>
    </row>
    <row r="162">
      <c r="J162" s="27">
        <f>IF('Journal de trading'!$B$149="","",'Journal de trading'!$B$149)</f>
        <v/>
      </c>
      <c r="K162" s="25">
        <f>IF(J162="","",SUMIFS('Journal de trading'!$S$2:$S$1000,'Journal de trading'!$B$2:$B$1000,"&lt;="&amp;J162))</f>
        <v/>
      </c>
    </row>
    <row r="163">
      <c r="J163" s="23">
        <f>IF('Journal de trading'!$B$150="","",'Journal de trading'!$B$150)</f>
        <v/>
      </c>
      <c r="K163" s="21">
        <f>IF(J163="","",SUMIFS('Journal de trading'!$S$2:$S$1000,'Journal de trading'!$B$2:$B$1000,"&lt;="&amp;J163))</f>
        <v/>
      </c>
    </row>
    <row r="164">
      <c r="J164" s="27">
        <f>IF('Journal de trading'!$B$151="","",'Journal de trading'!$B$151)</f>
        <v/>
      </c>
      <c r="K164" s="25">
        <f>IF(J164="","",SUMIFS('Journal de trading'!$S$2:$S$1000,'Journal de trading'!$B$2:$B$1000,"&lt;="&amp;J164))</f>
        <v/>
      </c>
    </row>
    <row r="165">
      <c r="J165" s="23">
        <f>IF('Journal de trading'!$B$152="","",'Journal de trading'!$B$152)</f>
        <v/>
      </c>
      <c r="K165" s="21">
        <f>IF(J165="","",SUMIFS('Journal de trading'!$S$2:$S$1000,'Journal de trading'!$B$2:$B$1000,"&lt;="&amp;J165))</f>
        <v/>
      </c>
    </row>
    <row r="166">
      <c r="J166" s="27">
        <f>IF('Journal de trading'!$B$153="","",'Journal de trading'!$B$153)</f>
        <v/>
      </c>
      <c r="K166" s="25">
        <f>IF(J166="","",SUMIFS('Journal de trading'!$S$2:$S$1000,'Journal de trading'!$B$2:$B$1000,"&lt;="&amp;J166))</f>
        <v/>
      </c>
    </row>
    <row r="167">
      <c r="J167" s="23">
        <f>IF('Journal de trading'!$B$154="","",'Journal de trading'!$B$154)</f>
        <v/>
      </c>
      <c r="K167" s="21">
        <f>IF(J167="","",SUMIFS('Journal de trading'!$S$2:$S$1000,'Journal de trading'!$B$2:$B$1000,"&lt;="&amp;J167))</f>
        <v/>
      </c>
    </row>
    <row r="168">
      <c r="J168" s="27">
        <f>IF('Journal de trading'!$B$155="","",'Journal de trading'!$B$155)</f>
        <v/>
      </c>
      <c r="K168" s="25">
        <f>IF(J168="","",SUMIFS('Journal de trading'!$S$2:$S$1000,'Journal de trading'!$B$2:$B$1000,"&lt;="&amp;J168))</f>
        <v/>
      </c>
    </row>
    <row r="169">
      <c r="J169" s="23">
        <f>IF('Journal de trading'!$B$156="","",'Journal de trading'!$B$156)</f>
        <v/>
      </c>
      <c r="K169" s="21">
        <f>IF(J169="","",SUMIFS('Journal de trading'!$S$2:$S$1000,'Journal de trading'!$B$2:$B$1000,"&lt;="&amp;J169))</f>
        <v/>
      </c>
    </row>
    <row r="170">
      <c r="J170" s="27">
        <f>IF('Journal de trading'!$B$157="","",'Journal de trading'!$B$157)</f>
        <v/>
      </c>
      <c r="K170" s="25">
        <f>IF(J170="","",SUMIFS('Journal de trading'!$S$2:$S$1000,'Journal de trading'!$B$2:$B$1000,"&lt;="&amp;J170))</f>
        <v/>
      </c>
    </row>
    <row r="171">
      <c r="J171" s="23">
        <f>IF('Journal de trading'!$B$158="","",'Journal de trading'!$B$158)</f>
        <v/>
      </c>
      <c r="K171" s="21">
        <f>IF(J171="","",SUMIFS('Journal de trading'!$S$2:$S$1000,'Journal de trading'!$B$2:$B$1000,"&lt;="&amp;J171))</f>
        <v/>
      </c>
    </row>
    <row r="172">
      <c r="J172" s="27">
        <f>IF('Journal de trading'!$B$159="","",'Journal de trading'!$B$159)</f>
        <v/>
      </c>
      <c r="K172" s="25">
        <f>IF(J172="","",SUMIFS('Journal de trading'!$S$2:$S$1000,'Journal de trading'!$B$2:$B$1000,"&lt;="&amp;J172))</f>
        <v/>
      </c>
    </row>
    <row r="173">
      <c r="J173" s="23">
        <f>IF('Journal de trading'!$B$160="","",'Journal de trading'!$B$160)</f>
        <v/>
      </c>
      <c r="K173" s="21">
        <f>IF(J173="","",SUMIFS('Journal de trading'!$S$2:$S$1000,'Journal de trading'!$B$2:$B$1000,"&lt;="&amp;J173))</f>
        <v/>
      </c>
    </row>
    <row r="174">
      <c r="J174" s="27">
        <f>IF('Journal de trading'!$B$161="","",'Journal de trading'!$B$161)</f>
        <v/>
      </c>
      <c r="K174" s="25">
        <f>IF(J174="","",SUMIFS('Journal de trading'!$S$2:$S$1000,'Journal de trading'!$B$2:$B$1000,"&lt;="&amp;J174))</f>
        <v/>
      </c>
    </row>
    <row r="175">
      <c r="J175" s="23">
        <f>IF('Journal de trading'!$B$162="","",'Journal de trading'!$B$162)</f>
        <v/>
      </c>
      <c r="K175" s="21">
        <f>IF(J175="","",SUMIFS('Journal de trading'!$S$2:$S$1000,'Journal de trading'!$B$2:$B$1000,"&lt;="&amp;J175))</f>
        <v/>
      </c>
    </row>
    <row r="176">
      <c r="J176" s="27">
        <f>IF('Journal de trading'!$B$163="","",'Journal de trading'!$B$163)</f>
        <v/>
      </c>
      <c r="K176" s="25">
        <f>IF(J176="","",SUMIFS('Journal de trading'!$S$2:$S$1000,'Journal de trading'!$B$2:$B$1000,"&lt;="&amp;J176))</f>
        <v/>
      </c>
    </row>
    <row r="177">
      <c r="J177" s="23">
        <f>IF('Journal de trading'!$B$164="","",'Journal de trading'!$B$164)</f>
        <v/>
      </c>
      <c r="K177" s="21">
        <f>IF(J177="","",SUMIFS('Journal de trading'!$S$2:$S$1000,'Journal de trading'!$B$2:$B$1000,"&lt;="&amp;J177))</f>
        <v/>
      </c>
    </row>
    <row r="178">
      <c r="J178" s="27">
        <f>IF('Journal de trading'!$B$165="","",'Journal de trading'!$B$165)</f>
        <v/>
      </c>
      <c r="K178" s="25">
        <f>IF(J178="","",SUMIFS('Journal de trading'!$S$2:$S$1000,'Journal de trading'!$B$2:$B$1000,"&lt;="&amp;J178))</f>
        <v/>
      </c>
    </row>
    <row r="179">
      <c r="J179" s="23">
        <f>IF('Journal de trading'!$B$166="","",'Journal de trading'!$B$166)</f>
        <v/>
      </c>
      <c r="K179" s="21">
        <f>IF(J179="","",SUMIFS('Journal de trading'!$S$2:$S$1000,'Journal de trading'!$B$2:$B$1000,"&lt;="&amp;J179))</f>
        <v/>
      </c>
    </row>
    <row r="180">
      <c r="J180" s="27">
        <f>IF('Journal de trading'!$B$167="","",'Journal de trading'!$B$167)</f>
        <v/>
      </c>
      <c r="K180" s="25">
        <f>IF(J180="","",SUMIFS('Journal de trading'!$S$2:$S$1000,'Journal de trading'!$B$2:$B$1000,"&lt;="&amp;J180))</f>
        <v/>
      </c>
    </row>
    <row r="181">
      <c r="J181" s="23">
        <f>IF('Journal de trading'!$B$168="","",'Journal de trading'!$B$168)</f>
        <v/>
      </c>
      <c r="K181" s="21">
        <f>IF(J181="","",SUMIFS('Journal de trading'!$S$2:$S$1000,'Journal de trading'!$B$2:$B$1000,"&lt;="&amp;J181))</f>
        <v/>
      </c>
    </row>
    <row r="182">
      <c r="J182" s="27">
        <f>IF('Journal de trading'!$B$169="","",'Journal de trading'!$B$169)</f>
        <v/>
      </c>
      <c r="K182" s="25">
        <f>IF(J182="","",SUMIFS('Journal de trading'!$S$2:$S$1000,'Journal de trading'!$B$2:$B$1000,"&lt;="&amp;J182))</f>
        <v/>
      </c>
    </row>
    <row r="183">
      <c r="J183" s="23">
        <f>IF('Journal de trading'!$B$170="","",'Journal de trading'!$B$170)</f>
        <v/>
      </c>
      <c r="K183" s="21">
        <f>IF(J183="","",SUMIFS('Journal de trading'!$S$2:$S$1000,'Journal de trading'!$B$2:$B$1000,"&lt;="&amp;J183))</f>
        <v/>
      </c>
    </row>
    <row r="184">
      <c r="J184" s="27">
        <f>IF('Journal de trading'!$B$171="","",'Journal de trading'!$B$171)</f>
        <v/>
      </c>
      <c r="K184" s="25">
        <f>IF(J184="","",SUMIFS('Journal de trading'!$S$2:$S$1000,'Journal de trading'!$B$2:$B$1000,"&lt;="&amp;J184))</f>
        <v/>
      </c>
    </row>
    <row r="185">
      <c r="J185" s="23">
        <f>IF('Journal de trading'!$B$172="","",'Journal de trading'!$B$172)</f>
        <v/>
      </c>
      <c r="K185" s="21">
        <f>IF(J185="","",SUMIFS('Journal de trading'!$S$2:$S$1000,'Journal de trading'!$B$2:$B$1000,"&lt;="&amp;J185))</f>
        <v/>
      </c>
    </row>
    <row r="186">
      <c r="J186" s="27">
        <f>IF('Journal de trading'!$B$173="","",'Journal de trading'!$B$173)</f>
        <v/>
      </c>
      <c r="K186" s="25">
        <f>IF(J186="","",SUMIFS('Journal de trading'!$S$2:$S$1000,'Journal de trading'!$B$2:$B$1000,"&lt;="&amp;J186))</f>
        <v/>
      </c>
    </row>
    <row r="187">
      <c r="J187" s="23">
        <f>IF('Journal de trading'!$B$174="","",'Journal de trading'!$B$174)</f>
        <v/>
      </c>
      <c r="K187" s="21">
        <f>IF(J187="","",SUMIFS('Journal de trading'!$S$2:$S$1000,'Journal de trading'!$B$2:$B$1000,"&lt;="&amp;J187))</f>
        <v/>
      </c>
    </row>
    <row r="188">
      <c r="J188" s="27">
        <f>IF('Journal de trading'!$B$175="","",'Journal de trading'!$B$175)</f>
        <v/>
      </c>
      <c r="K188" s="25">
        <f>IF(J188="","",SUMIFS('Journal de trading'!$S$2:$S$1000,'Journal de trading'!$B$2:$B$1000,"&lt;="&amp;J188))</f>
        <v/>
      </c>
    </row>
    <row r="189">
      <c r="J189" s="23">
        <f>IF('Journal de trading'!$B$176="","",'Journal de trading'!$B$176)</f>
        <v/>
      </c>
      <c r="K189" s="21">
        <f>IF(J189="","",SUMIFS('Journal de trading'!$S$2:$S$1000,'Journal de trading'!$B$2:$B$1000,"&lt;="&amp;J189))</f>
        <v/>
      </c>
    </row>
    <row r="190">
      <c r="J190" s="27">
        <f>IF('Journal de trading'!$B$177="","",'Journal de trading'!$B$177)</f>
        <v/>
      </c>
      <c r="K190" s="25">
        <f>IF(J190="","",SUMIFS('Journal de trading'!$S$2:$S$1000,'Journal de trading'!$B$2:$B$1000,"&lt;="&amp;J190))</f>
        <v/>
      </c>
    </row>
    <row r="191">
      <c r="J191" s="23">
        <f>IF('Journal de trading'!$B$178="","",'Journal de trading'!$B$178)</f>
        <v/>
      </c>
      <c r="K191" s="21">
        <f>IF(J191="","",SUMIFS('Journal de trading'!$S$2:$S$1000,'Journal de trading'!$B$2:$B$1000,"&lt;="&amp;J191))</f>
        <v/>
      </c>
    </row>
    <row r="192">
      <c r="J192" s="27">
        <f>IF('Journal de trading'!$B$179="","",'Journal de trading'!$B$179)</f>
        <v/>
      </c>
      <c r="K192" s="25">
        <f>IF(J192="","",SUMIFS('Journal de trading'!$S$2:$S$1000,'Journal de trading'!$B$2:$B$1000,"&lt;="&amp;J192))</f>
        <v/>
      </c>
    </row>
    <row r="193">
      <c r="J193" s="23">
        <f>IF('Journal de trading'!$B$180="","",'Journal de trading'!$B$180)</f>
        <v/>
      </c>
      <c r="K193" s="21">
        <f>IF(J193="","",SUMIFS('Journal de trading'!$S$2:$S$1000,'Journal de trading'!$B$2:$B$1000,"&lt;="&amp;J193))</f>
        <v/>
      </c>
    </row>
    <row r="194">
      <c r="J194" s="27">
        <f>IF('Journal de trading'!$B$181="","",'Journal de trading'!$B$181)</f>
        <v/>
      </c>
      <c r="K194" s="25">
        <f>IF(J194="","",SUMIFS('Journal de trading'!$S$2:$S$1000,'Journal de trading'!$B$2:$B$1000,"&lt;="&amp;J194))</f>
        <v/>
      </c>
    </row>
    <row r="195">
      <c r="J195" s="23">
        <f>IF('Journal de trading'!$B$182="","",'Journal de trading'!$B$182)</f>
        <v/>
      </c>
      <c r="K195" s="21">
        <f>IF(J195="","",SUMIFS('Journal de trading'!$S$2:$S$1000,'Journal de trading'!$B$2:$B$1000,"&lt;="&amp;J195))</f>
        <v/>
      </c>
    </row>
    <row r="196">
      <c r="J196" s="27">
        <f>IF('Journal de trading'!$B$183="","",'Journal de trading'!$B$183)</f>
        <v/>
      </c>
      <c r="K196" s="25">
        <f>IF(J196="","",SUMIFS('Journal de trading'!$S$2:$S$1000,'Journal de trading'!$B$2:$B$1000,"&lt;="&amp;J196))</f>
        <v/>
      </c>
    </row>
    <row r="197">
      <c r="J197" s="23">
        <f>IF('Journal de trading'!$B$184="","",'Journal de trading'!$B$184)</f>
        <v/>
      </c>
      <c r="K197" s="21">
        <f>IF(J197="","",SUMIFS('Journal de trading'!$S$2:$S$1000,'Journal de trading'!$B$2:$B$1000,"&lt;="&amp;J197))</f>
        <v/>
      </c>
    </row>
    <row r="198">
      <c r="J198" s="27">
        <f>IF('Journal de trading'!$B$185="","",'Journal de trading'!$B$185)</f>
        <v/>
      </c>
      <c r="K198" s="25">
        <f>IF(J198="","",SUMIFS('Journal de trading'!$S$2:$S$1000,'Journal de trading'!$B$2:$B$1000,"&lt;="&amp;J198))</f>
        <v/>
      </c>
    </row>
    <row r="199">
      <c r="J199" s="23">
        <f>IF('Journal de trading'!$B$186="","",'Journal de trading'!$B$186)</f>
        <v/>
      </c>
      <c r="K199" s="21">
        <f>IF(J199="","",SUMIFS('Journal de trading'!$S$2:$S$1000,'Journal de trading'!$B$2:$B$1000,"&lt;="&amp;J199))</f>
        <v/>
      </c>
    </row>
    <row r="200">
      <c r="J200" s="27">
        <f>IF('Journal de trading'!$B$187="","",'Journal de trading'!$B$187)</f>
        <v/>
      </c>
      <c r="K200" s="25">
        <f>IF(J200="","",SUMIFS('Journal de trading'!$S$2:$S$1000,'Journal de trading'!$B$2:$B$1000,"&lt;="&amp;J200))</f>
        <v/>
      </c>
    </row>
    <row r="201">
      <c r="J201" s="23">
        <f>IF('Journal de trading'!$B$188="","",'Journal de trading'!$B$188)</f>
        <v/>
      </c>
      <c r="K201" s="21">
        <f>IF(J201="","",SUMIFS('Journal de trading'!$S$2:$S$1000,'Journal de trading'!$B$2:$B$1000,"&lt;="&amp;J201))</f>
        <v/>
      </c>
    </row>
    <row r="202">
      <c r="J202" s="27">
        <f>IF('Journal de trading'!$B$189="","",'Journal de trading'!$B$189)</f>
        <v/>
      </c>
      <c r="K202" s="25">
        <f>IF(J202="","",SUMIFS('Journal de trading'!$S$2:$S$1000,'Journal de trading'!$B$2:$B$1000,"&lt;="&amp;J202))</f>
        <v/>
      </c>
    </row>
    <row r="203">
      <c r="J203" s="23">
        <f>IF('Journal de trading'!$B$190="","",'Journal de trading'!$B$190)</f>
        <v/>
      </c>
      <c r="K203" s="21">
        <f>IF(J203="","",SUMIFS('Journal de trading'!$S$2:$S$1000,'Journal de trading'!$B$2:$B$1000,"&lt;="&amp;J203))</f>
        <v/>
      </c>
    </row>
    <row r="204">
      <c r="J204" s="27">
        <f>IF('Journal de trading'!$B$191="","",'Journal de trading'!$B$191)</f>
        <v/>
      </c>
      <c r="K204" s="25">
        <f>IF(J204="","",SUMIFS('Journal de trading'!$S$2:$S$1000,'Journal de trading'!$B$2:$B$1000,"&lt;="&amp;J204))</f>
        <v/>
      </c>
    </row>
    <row r="205">
      <c r="J205" s="23">
        <f>IF('Journal de trading'!$B$192="","",'Journal de trading'!$B$192)</f>
        <v/>
      </c>
      <c r="K205" s="21">
        <f>IF(J205="","",SUMIFS('Journal de trading'!$S$2:$S$1000,'Journal de trading'!$B$2:$B$1000,"&lt;="&amp;J205))</f>
        <v/>
      </c>
    </row>
    <row r="206">
      <c r="J206" s="27">
        <f>IF('Journal de trading'!$B$193="","",'Journal de trading'!$B$193)</f>
        <v/>
      </c>
      <c r="K206" s="25">
        <f>IF(J206="","",SUMIFS('Journal de trading'!$S$2:$S$1000,'Journal de trading'!$B$2:$B$1000,"&lt;="&amp;J206))</f>
        <v/>
      </c>
    </row>
    <row r="207">
      <c r="J207" s="23">
        <f>IF('Journal de trading'!$B$194="","",'Journal de trading'!$B$194)</f>
        <v/>
      </c>
      <c r="K207" s="21">
        <f>IF(J207="","",SUMIFS('Journal de trading'!$S$2:$S$1000,'Journal de trading'!$B$2:$B$1000,"&lt;="&amp;J207))</f>
        <v/>
      </c>
    </row>
    <row r="208">
      <c r="J208" s="27">
        <f>IF('Journal de trading'!$B$195="","",'Journal de trading'!$B$195)</f>
        <v/>
      </c>
      <c r="K208" s="25">
        <f>IF(J208="","",SUMIFS('Journal de trading'!$S$2:$S$1000,'Journal de trading'!$B$2:$B$1000,"&lt;="&amp;J208))</f>
        <v/>
      </c>
    </row>
    <row r="209">
      <c r="J209" s="23">
        <f>IF('Journal de trading'!$B$196="","",'Journal de trading'!$B$196)</f>
        <v/>
      </c>
      <c r="K209" s="21">
        <f>IF(J209="","",SUMIFS('Journal de trading'!$S$2:$S$1000,'Journal de trading'!$B$2:$B$1000,"&lt;="&amp;J209))</f>
        <v/>
      </c>
    </row>
    <row r="210">
      <c r="J210" s="27">
        <f>IF('Journal de trading'!$B$197="","",'Journal de trading'!$B$197)</f>
        <v/>
      </c>
      <c r="K210" s="25">
        <f>IF(J210="","",SUMIFS('Journal de trading'!$S$2:$S$1000,'Journal de trading'!$B$2:$B$1000,"&lt;="&amp;J210))</f>
        <v/>
      </c>
    </row>
    <row r="211">
      <c r="J211" s="23">
        <f>IF('Journal de trading'!$B$198="","",'Journal de trading'!$B$198)</f>
        <v/>
      </c>
      <c r="K211" s="21">
        <f>IF(J211="","",SUMIFS('Journal de trading'!$S$2:$S$1000,'Journal de trading'!$B$2:$B$1000,"&lt;="&amp;J211))</f>
        <v/>
      </c>
    </row>
    <row r="212">
      <c r="J212" s="27">
        <f>IF('Journal de trading'!$B$199="","",'Journal de trading'!$B$199)</f>
        <v/>
      </c>
      <c r="K212" s="25">
        <f>IF(J212="","",SUMIFS('Journal de trading'!$S$2:$S$1000,'Journal de trading'!$B$2:$B$1000,"&lt;="&amp;J212))</f>
        <v/>
      </c>
    </row>
    <row r="213">
      <c r="J213" s="23">
        <f>IF('Journal de trading'!$B$200="","",'Journal de trading'!$B$200)</f>
        <v/>
      </c>
      <c r="K213" s="21">
        <f>IF(J213="","",SUMIFS('Journal de trading'!$S$2:$S$1000,'Journal de trading'!$B$2:$B$1000,"&lt;="&amp;J213))</f>
        <v/>
      </c>
    </row>
    <row r="214">
      <c r="J214" s="27">
        <f>IF('Journal de trading'!$B$201="","",'Journal de trading'!$B$201)</f>
        <v/>
      </c>
      <c r="K214" s="25">
        <f>IF(J214="","",SUMIFS('Journal de trading'!$S$2:$S$1000,'Journal de trading'!$B$2:$B$1000,"&lt;="&amp;J214))</f>
        <v/>
      </c>
    </row>
    <row r="215">
      <c r="J215" s="23">
        <f>IF('Journal de trading'!$B$202="","",'Journal de trading'!$B$202)</f>
        <v/>
      </c>
      <c r="K215" s="21">
        <f>IF(J215="","",SUMIFS('Journal de trading'!$S$2:$S$1000,'Journal de trading'!$B$2:$B$1000,"&lt;="&amp;J215))</f>
        <v/>
      </c>
    </row>
    <row r="216">
      <c r="J216" s="27">
        <f>IF('Journal de trading'!$B$203="","",'Journal de trading'!$B$203)</f>
        <v/>
      </c>
      <c r="K216" s="25">
        <f>IF(J216="","",SUMIFS('Journal de trading'!$S$2:$S$1000,'Journal de trading'!$B$2:$B$1000,"&lt;="&amp;J216))</f>
        <v/>
      </c>
    </row>
    <row r="217">
      <c r="J217" s="23">
        <f>IF('Journal de trading'!$B$204="","",'Journal de trading'!$B$204)</f>
        <v/>
      </c>
      <c r="K217" s="21">
        <f>IF(J217="","",SUMIFS('Journal de trading'!$S$2:$S$1000,'Journal de trading'!$B$2:$B$1000,"&lt;="&amp;J217))</f>
        <v/>
      </c>
    </row>
    <row r="218">
      <c r="J218" s="27">
        <f>IF('Journal de trading'!$B$205="","",'Journal de trading'!$B$205)</f>
        <v/>
      </c>
      <c r="K218" s="25">
        <f>IF(J218="","",SUMIFS('Journal de trading'!$S$2:$S$1000,'Journal de trading'!$B$2:$B$1000,"&lt;="&amp;J218))</f>
        <v/>
      </c>
    </row>
    <row r="219">
      <c r="J219" s="23">
        <f>IF('Journal de trading'!$B$206="","",'Journal de trading'!$B$206)</f>
        <v/>
      </c>
      <c r="K219" s="21">
        <f>IF(J219="","",SUMIFS('Journal de trading'!$S$2:$S$1000,'Journal de trading'!$B$2:$B$1000,"&lt;="&amp;J219))</f>
        <v/>
      </c>
    </row>
    <row r="220">
      <c r="J220" s="27">
        <f>IF('Journal de trading'!$B$207="","",'Journal de trading'!$B$207)</f>
        <v/>
      </c>
      <c r="K220" s="25">
        <f>IF(J220="","",SUMIFS('Journal de trading'!$S$2:$S$1000,'Journal de trading'!$B$2:$B$1000,"&lt;="&amp;J220))</f>
        <v/>
      </c>
    </row>
    <row r="221">
      <c r="J221" s="23">
        <f>IF('Journal de trading'!$B$208="","",'Journal de trading'!$B$208)</f>
        <v/>
      </c>
      <c r="K221" s="21">
        <f>IF(J221="","",SUMIFS('Journal de trading'!$S$2:$S$1000,'Journal de trading'!$B$2:$B$1000,"&lt;="&amp;J221))</f>
        <v/>
      </c>
    </row>
    <row r="222">
      <c r="J222" s="27">
        <f>IF('Journal de trading'!$B$209="","",'Journal de trading'!$B$209)</f>
        <v/>
      </c>
      <c r="K222" s="25">
        <f>IF(J222="","",SUMIFS('Journal de trading'!$S$2:$S$1000,'Journal de trading'!$B$2:$B$1000,"&lt;="&amp;J222))</f>
        <v/>
      </c>
    </row>
    <row r="223">
      <c r="J223" s="23">
        <f>IF('Journal de trading'!$B$210="","",'Journal de trading'!$B$210)</f>
        <v/>
      </c>
      <c r="K223" s="21">
        <f>IF(J223="","",SUMIFS('Journal de trading'!$S$2:$S$1000,'Journal de trading'!$B$2:$B$1000,"&lt;="&amp;J223))</f>
        <v/>
      </c>
    </row>
    <row r="224">
      <c r="J224" s="27">
        <f>IF('Journal de trading'!$B$211="","",'Journal de trading'!$B$211)</f>
        <v/>
      </c>
      <c r="K224" s="25">
        <f>IF(J224="","",SUMIFS('Journal de trading'!$S$2:$S$1000,'Journal de trading'!$B$2:$B$1000,"&lt;="&amp;J224))</f>
        <v/>
      </c>
    </row>
    <row r="225">
      <c r="J225" s="23">
        <f>IF('Journal de trading'!$B$212="","",'Journal de trading'!$B$212)</f>
        <v/>
      </c>
      <c r="K225" s="21">
        <f>IF(J225="","",SUMIFS('Journal de trading'!$S$2:$S$1000,'Journal de trading'!$B$2:$B$1000,"&lt;="&amp;J225))</f>
        <v/>
      </c>
    </row>
    <row r="226">
      <c r="J226" s="27">
        <f>IF('Journal de trading'!$B$213="","",'Journal de trading'!$B$213)</f>
        <v/>
      </c>
      <c r="K226" s="25">
        <f>IF(J226="","",SUMIFS('Journal de trading'!$S$2:$S$1000,'Journal de trading'!$B$2:$B$1000,"&lt;="&amp;J226))</f>
        <v/>
      </c>
    </row>
    <row r="227">
      <c r="J227" s="23">
        <f>IF('Journal de trading'!$B$214="","",'Journal de trading'!$B$214)</f>
        <v/>
      </c>
      <c r="K227" s="21">
        <f>IF(J227="","",SUMIFS('Journal de trading'!$S$2:$S$1000,'Journal de trading'!$B$2:$B$1000,"&lt;="&amp;J227))</f>
        <v/>
      </c>
    </row>
    <row r="228">
      <c r="J228" s="27">
        <f>IF('Journal de trading'!$B$215="","",'Journal de trading'!$B$215)</f>
        <v/>
      </c>
      <c r="K228" s="25">
        <f>IF(J228="","",SUMIFS('Journal de trading'!$S$2:$S$1000,'Journal de trading'!$B$2:$B$1000,"&lt;="&amp;J228))</f>
        <v/>
      </c>
    </row>
    <row r="229">
      <c r="J229" s="23">
        <f>IF('Journal de trading'!$B$216="","",'Journal de trading'!$B$216)</f>
        <v/>
      </c>
      <c r="K229" s="21">
        <f>IF(J229="","",SUMIFS('Journal de trading'!$S$2:$S$1000,'Journal de trading'!$B$2:$B$1000,"&lt;="&amp;J229))</f>
        <v/>
      </c>
    </row>
    <row r="230">
      <c r="J230" s="27">
        <f>IF('Journal de trading'!$B$217="","",'Journal de trading'!$B$217)</f>
        <v/>
      </c>
      <c r="K230" s="25">
        <f>IF(J230="","",SUMIFS('Journal de trading'!$S$2:$S$1000,'Journal de trading'!$B$2:$B$1000,"&lt;="&amp;J230))</f>
        <v/>
      </c>
    </row>
    <row r="231">
      <c r="J231" s="23">
        <f>IF('Journal de trading'!$B$218="","",'Journal de trading'!$B$218)</f>
        <v/>
      </c>
      <c r="K231" s="21">
        <f>IF(J231="","",SUMIFS('Journal de trading'!$S$2:$S$1000,'Journal de trading'!$B$2:$B$1000,"&lt;="&amp;J231))</f>
        <v/>
      </c>
    </row>
    <row r="232">
      <c r="J232" s="27">
        <f>IF('Journal de trading'!$B$219="","",'Journal de trading'!$B$219)</f>
        <v/>
      </c>
      <c r="K232" s="25">
        <f>IF(J232="","",SUMIFS('Journal de trading'!$S$2:$S$1000,'Journal de trading'!$B$2:$B$1000,"&lt;="&amp;J232))</f>
        <v/>
      </c>
    </row>
    <row r="233">
      <c r="J233" s="23">
        <f>IF('Journal de trading'!$B$220="","",'Journal de trading'!$B$220)</f>
        <v/>
      </c>
      <c r="K233" s="21">
        <f>IF(J233="","",SUMIFS('Journal de trading'!$S$2:$S$1000,'Journal de trading'!$B$2:$B$1000,"&lt;="&amp;J233))</f>
        <v/>
      </c>
    </row>
    <row r="234">
      <c r="J234" s="27">
        <f>IF('Journal de trading'!$B$221="","",'Journal de trading'!$B$221)</f>
        <v/>
      </c>
      <c r="K234" s="25">
        <f>IF(J234="","",SUMIFS('Journal de trading'!$S$2:$S$1000,'Journal de trading'!$B$2:$B$1000,"&lt;="&amp;J234))</f>
        <v/>
      </c>
    </row>
    <row r="235">
      <c r="J235" s="23">
        <f>IF('Journal de trading'!$B$222="","",'Journal de trading'!$B$222)</f>
        <v/>
      </c>
      <c r="K235" s="21">
        <f>IF(J235="","",SUMIFS('Journal de trading'!$S$2:$S$1000,'Journal de trading'!$B$2:$B$1000,"&lt;="&amp;J235))</f>
        <v/>
      </c>
    </row>
    <row r="236">
      <c r="J236" s="27">
        <f>IF('Journal de trading'!$B$223="","",'Journal de trading'!$B$223)</f>
        <v/>
      </c>
      <c r="K236" s="25">
        <f>IF(J236="","",SUMIFS('Journal de trading'!$S$2:$S$1000,'Journal de trading'!$B$2:$B$1000,"&lt;="&amp;J236))</f>
        <v/>
      </c>
    </row>
    <row r="237">
      <c r="J237" s="23">
        <f>IF('Journal de trading'!$B$224="","",'Journal de trading'!$B$224)</f>
        <v/>
      </c>
      <c r="K237" s="21">
        <f>IF(J237="","",SUMIFS('Journal de trading'!$S$2:$S$1000,'Journal de trading'!$B$2:$B$1000,"&lt;="&amp;J237))</f>
        <v/>
      </c>
    </row>
    <row r="238">
      <c r="J238" s="27">
        <f>IF('Journal de trading'!$B$225="","",'Journal de trading'!$B$225)</f>
        <v/>
      </c>
      <c r="K238" s="25">
        <f>IF(J238="","",SUMIFS('Journal de trading'!$S$2:$S$1000,'Journal de trading'!$B$2:$B$1000,"&lt;="&amp;J238))</f>
        <v/>
      </c>
    </row>
    <row r="239">
      <c r="J239" s="23">
        <f>IF('Journal de trading'!$B$226="","",'Journal de trading'!$B$226)</f>
        <v/>
      </c>
      <c r="K239" s="21">
        <f>IF(J239="","",SUMIFS('Journal de trading'!$S$2:$S$1000,'Journal de trading'!$B$2:$B$1000,"&lt;="&amp;J239))</f>
        <v/>
      </c>
    </row>
    <row r="240">
      <c r="J240" s="27">
        <f>IF('Journal de trading'!$B$227="","",'Journal de trading'!$B$227)</f>
        <v/>
      </c>
      <c r="K240" s="25">
        <f>IF(J240="","",SUMIFS('Journal de trading'!$S$2:$S$1000,'Journal de trading'!$B$2:$B$1000,"&lt;="&amp;J240))</f>
        <v/>
      </c>
    </row>
    <row r="241">
      <c r="J241" s="23">
        <f>IF('Journal de trading'!$B$228="","",'Journal de trading'!$B$228)</f>
        <v/>
      </c>
      <c r="K241" s="21">
        <f>IF(J241="","",SUMIFS('Journal de trading'!$S$2:$S$1000,'Journal de trading'!$B$2:$B$1000,"&lt;="&amp;J241))</f>
        <v/>
      </c>
    </row>
    <row r="242">
      <c r="J242" s="27">
        <f>IF('Journal de trading'!$B$229="","",'Journal de trading'!$B$229)</f>
        <v/>
      </c>
      <c r="K242" s="25">
        <f>IF(J242="","",SUMIFS('Journal de trading'!$S$2:$S$1000,'Journal de trading'!$B$2:$B$1000,"&lt;="&amp;J242))</f>
        <v/>
      </c>
    </row>
    <row r="243">
      <c r="J243" s="23">
        <f>IF('Journal de trading'!$B$230="","",'Journal de trading'!$B$230)</f>
        <v/>
      </c>
      <c r="K243" s="21">
        <f>IF(J243="","",SUMIFS('Journal de trading'!$S$2:$S$1000,'Journal de trading'!$B$2:$B$1000,"&lt;="&amp;J243))</f>
        <v/>
      </c>
    </row>
    <row r="244">
      <c r="J244" s="27">
        <f>IF('Journal de trading'!$B$231="","",'Journal de trading'!$B$231)</f>
        <v/>
      </c>
      <c r="K244" s="25">
        <f>IF(J244="","",SUMIFS('Journal de trading'!$S$2:$S$1000,'Journal de trading'!$B$2:$B$1000,"&lt;="&amp;J244))</f>
        <v/>
      </c>
    </row>
    <row r="245">
      <c r="J245" s="23">
        <f>IF('Journal de trading'!$B$232="","",'Journal de trading'!$B$232)</f>
        <v/>
      </c>
      <c r="K245" s="21">
        <f>IF(J245="","",SUMIFS('Journal de trading'!$S$2:$S$1000,'Journal de trading'!$B$2:$B$1000,"&lt;="&amp;J245))</f>
        <v/>
      </c>
    </row>
    <row r="246">
      <c r="J246" s="27">
        <f>IF('Journal de trading'!$B$233="","",'Journal de trading'!$B$233)</f>
        <v/>
      </c>
      <c r="K246" s="25">
        <f>IF(J246="","",SUMIFS('Journal de trading'!$S$2:$S$1000,'Journal de trading'!$B$2:$B$1000,"&lt;="&amp;J246))</f>
        <v/>
      </c>
    </row>
    <row r="247">
      <c r="J247" s="23">
        <f>IF('Journal de trading'!$B$234="","",'Journal de trading'!$B$234)</f>
        <v/>
      </c>
      <c r="K247" s="21">
        <f>IF(J247="","",SUMIFS('Journal de trading'!$S$2:$S$1000,'Journal de trading'!$B$2:$B$1000,"&lt;="&amp;J247))</f>
        <v/>
      </c>
    </row>
    <row r="248">
      <c r="J248" s="27">
        <f>IF('Journal de trading'!$B$235="","",'Journal de trading'!$B$235)</f>
        <v/>
      </c>
      <c r="K248" s="25">
        <f>IF(J248="","",SUMIFS('Journal de trading'!$S$2:$S$1000,'Journal de trading'!$B$2:$B$1000,"&lt;="&amp;J248))</f>
        <v/>
      </c>
    </row>
    <row r="249">
      <c r="J249" s="23">
        <f>IF('Journal de trading'!$B$236="","",'Journal de trading'!$B$236)</f>
        <v/>
      </c>
      <c r="K249" s="21">
        <f>IF(J249="","",SUMIFS('Journal de trading'!$S$2:$S$1000,'Journal de trading'!$B$2:$B$1000,"&lt;="&amp;J249))</f>
        <v/>
      </c>
    </row>
    <row r="250">
      <c r="J250" s="27">
        <f>IF('Journal de trading'!$B$237="","",'Journal de trading'!$B$237)</f>
        <v/>
      </c>
      <c r="K250" s="25">
        <f>IF(J250="","",SUMIFS('Journal de trading'!$S$2:$S$1000,'Journal de trading'!$B$2:$B$1000,"&lt;="&amp;J250))</f>
        <v/>
      </c>
    </row>
    <row r="251">
      <c r="J251" s="23">
        <f>IF('Journal de trading'!$B$238="","",'Journal de trading'!$B$238)</f>
        <v/>
      </c>
      <c r="K251" s="21">
        <f>IF(J251="","",SUMIFS('Journal de trading'!$S$2:$S$1000,'Journal de trading'!$B$2:$B$1000,"&lt;="&amp;J251))</f>
        <v/>
      </c>
    </row>
    <row r="252">
      <c r="J252" s="27">
        <f>IF('Journal de trading'!$B$239="","",'Journal de trading'!$B$239)</f>
        <v/>
      </c>
      <c r="K252" s="25">
        <f>IF(J252="","",SUMIFS('Journal de trading'!$S$2:$S$1000,'Journal de trading'!$B$2:$B$1000,"&lt;="&amp;J252))</f>
        <v/>
      </c>
    </row>
    <row r="253">
      <c r="J253" s="23">
        <f>IF('Journal de trading'!$B$240="","",'Journal de trading'!$B$240)</f>
        <v/>
      </c>
      <c r="K253" s="21">
        <f>IF(J253="","",SUMIFS('Journal de trading'!$S$2:$S$1000,'Journal de trading'!$B$2:$B$1000,"&lt;="&amp;J253))</f>
        <v/>
      </c>
    </row>
    <row r="254">
      <c r="J254" s="27">
        <f>IF('Journal de trading'!$B$241="","",'Journal de trading'!$B$241)</f>
        <v/>
      </c>
      <c r="K254" s="25">
        <f>IF(J254="","",SUMIFS('Journal de trading'!$S$2:$S$1000,'Journal de trading'!$B$2:$B$1000,"&lt;="&amp;J254))</f>
        <v/>
      </c>
    </row>
    <row r="255">
      <c r="J255" s="23">
        <f>IF('Journal de trading'!$B$242="","",'Journal de trading'!$B$242)</f>
        <v/>
      </c>
      <c r="K255" s="21">
        <f>IF(J255="","",SUMIFS('Journal de trading'!$S$2:$S$1000,'Journal de trading'!$B$2:$B$1000,"&lt;="&amp;J255))</f>
        <v/>
      </c>
    </row>
    <row r="256">
      <c r="J256" s="27">
        <f>IF('Journal de trading'!$B$243="","",'Journal de trading'!$B$243)</f>
        <v/>
      </c>
      <c r="K256" s="25">
        <f>IF(J256="","",SUMIFS('Journal de trading'!$S$2:$S$1000,'Journal de trading'!$B$2:$B$1000,"&lt;="&amp;J256))</f>
        <v/>
      </c>
    </row>
    <row r="257">
      <c r="J257" s="23">
        <f>IF('Journal de trading'!$B$244="","",'Journal de trading'!$B$244)</f>
        <v/>
      </c>
      <c r="K257" s="21">
        <f>IF(J257="","",SUMIFS('Journal de trading'!$S$2:$S$1000,'Journal de trading'!$B$2:$B$1000,"&lt;="&amp;J257))</f>
        <v/>
      </c>
    </row>
    <row r="258">
      <c r="J258" s="27">
        <f>IF('Journal de trading'!$B$245="","",'Journal de trading'!$B$245)</f>
        <v/>
      </c>
      <c r="K258" s="25">
        <f>IF(J258="","",SUMIFS('Journal de trading'!$S$2:$S$1000,'Journal de trading'!$B$2:$B$1000,"&lt;="&amp;J258))</f>
        <v/>
      </c>
    </row>
    <row r="259">
      <c r="J259" s="23">
        <f>IF('Journal de trading'!$B$246="","",'Journal de trading'!$B$246)</f>
        <v/>
      </c>
      <c r="K259" s="21">
        <f>IF(J259="","",SUMIFS('Journal de trading'!$S$2:$S$1000,'Journal de trading'!$B$2:$B$1000,"&lt;="&amp;J259))</f>
        <v/>
      </c>
    </row>
    <row r="260">
      <c r="J260" s="27">
        <f>IF('Journal de trading'!$B$247="","",'Journal de trading'!$B$247)</f>
        <v/>
      </c>
      <c r="K260" s="25">
        <f>IF(J260="","",SUMIFS('Journal de trading'!$S$2:$S$1000,'Journal de trading'!$B$2:$B$1000,"&lt;="&amp;J260))</f>
        <v/>
      </c>
    </row>
    <row r="261">
      <c r="J261" s="23">
        <f>IF('Journal de trading'!$B$248="","",'Journal de trading'!$B$248)</f>
        <v/>
      </c>
      <c r="K261" s="21">
        <f>IF(J261="","",SUMIFS('Journal de trading'!$S$2:$S$1000,'Journal de trading'!$B$2:$B$1000,"&lt;="&amp;J261))</f>
        <v/>
      </c>
    </row>
    <row r="262">
      <c r="J262" s="27">
        <f>IF('Journal de trading'!$B$249="","",'Journal de trading'!$B$249)</f>
        <v/>
      </c>
      <c r="K262" s="25">
        <f>IF(J262="","",SUMIFS('Journal de trading'!$S$2:$S$1000,'Journal de trading'!$B$2:$B$1000,"&lt;="&amp;J262))</f>
        <v/>
      </c>
    </row>
    <row r="263">
      <c r="J263" s="23">
        <f>IF('Journal de trading'!$B$250="","",'Journal de trading'!$B$250)</f>
        <v/>
      </c>
      <c r="K263" s="21">
        <f>IF(J263="","",SUMIFS('Journal de trading'!$S$2:$S$1000,'Journal de trading'!$B$2:$B$1000,"&lt;="&amp;J263))</f>
        <v/>
      </c>
    </row>
    <row r="264">
      <c r="J264" s="27">
        <f>IF('Journal de trading'!$B$251="","",'Journal de trading'!$B$251)</f>
        <v/>
      </c>
      <c r="K264" s="25">
        <f>IF(J264="","",SUMIFS('Journal de trading'!$S$2:$S$1000,'Journal de trading'!$B$2:$B$1000,"&lt;="&amp;J264))</f>
        <v/>
      </c>
    </row>
    <row r="265">
      <c r="J265" s="23">
        <f>IF('Journal de trading'!$B$252="","",'Journal de trading'!$B$252)</f>
        <v/>
      </c>
      <c r="K265" s="21">
        <f>IF(J265="","",SUMIFS('Journal de trading'!$S$2:$S$1000,'Journal de trading'!$B$2:$B$1000,"&lt;="&amp;J265))</f>
        <v/>
      </c>
    </row>
    <row r="266">
      <c r="J266" s="27">
        <f>IF('Journal de trading'!$B$253="","",'Journal de trading'!$B$253)</f>
        <v/>
      </c>
      <c r="K266" s="25">
        <f>IF(J266="","",SUMIFS('Journal de trading'!$S$2:$S$1000,'Journal de trading'!$B$2:$B$1000,"&lt;="&amp;J266))</f>
        <v/>
      </c>
    </row>
    <row r="267">
      <c r="J267" s="23">
        <f>IF('Journal de trading'!$B$254="","",'Journal de trading'!$B$254)</f>
        <v/>
      </c>
      <c r="K267" s="21">
        <f>IF(J267="","",SUMIFS('Journal de trading'!$S$2:$S$1000,'Journal de trading'!$B$2:$B$1000,"&lt;="&amp;J267))</f>
        <v/>
      </c>
    </row>
    <row r="268">
      <c r="J268" s="27">
        <f>IF('Journal de trading'!$B$255="","",'Journal de trading'!$B$255)</f>
        <v/>
      </c>
      <c r="K268" s="25">
        <f>IF(J268="","",SUMIFS('Journal de trading'!$S$2:$S$1000,'Journal de trading'!$B$2:$B$1000,"&lt;="&amp;J268))</f>
        <v/>
      </c>
    </row>
    <row r="269">
      <c r="J269" s="23">
        <f>IF('Journal de trading'!$B$256="","",'Journal de trading'!$B$256)</f>
        <v/>
      </c>
      <c r="K269" s="21">
        <f>IF(J269="","",SUMIFS('Journal de trading'!$S$2:$S$1000,'Journal de trading'!$B$2:$B$1000,"&lt;="&amp;J269))</f>
        <v/>
      </c>
    </row>
    <row r="270">
      <c r="J270" s="27">
        <f>IF('Journal de trading'!$B$257="","",'Journal de trading'!$B$257)</f>
        <v/>
      </c>
      <c r="K270" s="25">
        <f>IF(J270="","",SUMIFS('Journal de trading'!$S$2:$S$1000,'Journal de trading'!$B$2:$B$1000,"&lt;="&amp;J270))</f>
        <v/>
      </c>
    </row>
    <row r="271">
      <c r="J271" s="23">
        <f>IF('Journal de trading'!$B$258="","",'Journal de trading'!$B$258)</f>
        <v/>
      </c>
      <c r="K271" s="21">
        <f>IF(J271="","",SUMIFS('Journal de trading'!$S$2:$S$1000,'Journal de trading'!$B$2:$B$1000,"&lt;="&amp;J271))</f>
        <v/>
      </c>
    </row>
    <row r="272">
      <c r="J272" s="27">
        <f>IF('Journal de trading'!$B$259="","",'Journal de trading'!$B$259)</f>
        <v/>
      </c>
      <c r="K272" s="25">
        <f>IF(J272="","",SUMIFS('Journal de trading'!$S$2:$S$1000,'Journal de trading'!$B$2:$B$1000,"&lt;="&amp;J272))</f>
        <v/>
      </c>
    </row>
    <row r="273">
      <c r="J273" s="23">
        <f>IF('Journal de trading'!$B$260="","",'Journal de trading'!$B$260)</f>
        <v/>
      </c>
      <c r="K273" s="21">
        <f>IF(J273="","",SUMIFS('Journal de trading'!$S$2:$S$1000,'Journal de trading'!$B$2:$B$1000,"&lt;="&amp;J273))</f>
        <v/>
      </c>
    </row>
    <row r="274">
      <c r="J274" s="27">
        <f>IF('Journal de trading'!$B$261="","",'Journal de trading'!$B$261)</f>
        <v/>
      </c>
      <c r="K274" s="25">
        <f>IF(J274="","",SUMIFS('Journal de trading'!$S$2:$S$1000,'Journal de trading'!$B$2:$B$1000,"&lt;="&amp;J274))</f>
        <v/>
      </c>
    </row>
    <row r="275">
      <c r="J275" s="23">
        <f>IF('Journal de trading'!$B$262="","",'Journal de trading'!$B$262)</f>
        <v/>
      </c>
      <c r="K275" s="21">
        <f>IF(J275="","",SUMIFS('Journal de trading'!$S$2:$S$1000,'Journal de trading'!$B$2:$B$1000,"&lt;="&amp;J275))</f>
        <v/>
      </c>
    </row>
    <row r="276">
      <c r="J276" s="27">
        <f>IF('Journal de trading'!$B$263="","",'Journal de trading'!$B$263)</f>
        <v/>
      </c>
      <c r="K276" s="25">
        <f>IF(J276="","",SUMIFS('Journal de trading'!$S$2:$S$1000,'Journal de trading'!$B$2:$B$1000,"&lt;="&amp;J276))</f>
        <v/>
      </c>
    </row>
    <row r="277">
      <c r="J277" s="23">
        <f>IF('Journal de trading'!$B$264="","",'Journal de trading'!$B$264)</f>
        <v/>
      </c>
      <c r="K277" s="21">
        <f>IF(J277="","",SUMIFS('Journal de trading'!$S$2:$S$1000,'Journal de trading'!$B$2:$B$1000,"&lt;="&amp;J277))</f>
        <v/>
      </c>
    </row>
    <row r="278">
      <c r="J278" s="27">
        <f>IF('Journal de trading'!$B$265="","",'Journal de trading'!$B$265)</f>
        <v/>
      </c>
      <c r="K278" s="25">
        <f>IF(J278="","",SUMIFS('Journal de trading'!$S$2:$S$1000,'Journal de trading'!$B$2:$B$1000,"&lt;="&amp;J278))</f>
        <v/>
      </c>
    </row>
    <row r="279">
      <c r="J279" s="23">
        <f>IF('Journal de trading'!$B$266="","",'Journal de trading'!$B$266)</f>
        <v/>
      </c>
      <c r="K279" s="21">
        <f>IF(J279="","",SUMIFS('Journal de trading'!$S$2:$S$1000,'Journal de trading'!$B$2:$B$1000,"&lt;="&amp;J279))</f>
        <v/>
      </c>
    </row>
    <row r="280">
      <c r="J280" s="27">
        <f>IF('Journal de trading'!$B$267="","",'Journal de trading'!$B$267)</f>
        <v/>
      </c>
      <c r="K280" s="25">
        <f>IF(J280="","",SUMIFS('Journal de trading'!$S$2:$S$1000,'Journal de trading'!$B$2:$B$1000,"&lt;="&amp;J280))</f>
        <v/>
      </c>
    </row>
    <row r="281">
      <c r="J281" s="23">
        <f>IF('Journal de trading'!$B$268="","",'Journal de trading'!$B$268)</f>
        <v/>
      </c>
      <c r="K281" s="21">
        <f>IF(J281="","",SUMIFS('Journal de trading'!$S$2:$S$1000,'Journal de trading'!$B$2:$B$1000,"&lt;="&amp;J281))</f>
        <v/>
      </c>
    </row>
    <row r="282">
      <c r="J282" s="27">
        <f>IF('Journal de trading'!$B$269="","",'Journal de trading'!$B$269)</f>
        <v/>
      </c>
      <c r="K282" s="25">
        <f>IF(J282="","",SUMIFS('Journal de trading'!$S$2:$S$1000,'Journal de trading'!$B$2:$B$1000,"&lt;="&amp;J282))</f>
        <v/>
      </c>
    </row>
    <row r="283">
      <c r="J283" s="23">
        <f>IF('Journal de trading'!$B$270="","",'Journal de trading'!$B$270)</f>
        <v/>
      </c>
      <c r="K283" s="21">
        <f>IF(J283="","",SUMIFS('Journal de trading'!$S$2:$S$1000,'Journal de trading'!$B$2:$B$1000,"&lt;="&amp;J283))</f>
        <v/>
      </c>
    </row>
    <row r="284">
      <c r="J284" s="27">
        <f>IF('Journal de trading'!$B$271="","",'Journal de trading'!$B$271)</f>
        <v/>
      </c>
      <c r="K284" s="25">
        <f>IF(J284="","",SUMIFS('Journal de trading'!$S$2:$S$1000,'Journal de trading'!$B$2:$B$1000,"&lt;="&amp;J284))</f>
        <v/>
      </c>
    </row>
    <row r="285">
      <c r="J285" s="23">
        <f>IF('Journal de trading'!$B$272="","",'Journal de trading'!$B$272)</f>
        <v/>
      </c>
      <c r="K285" s="21">
        <f>IF(J285="","",SUMIFS('Journal de trading'!$S$2:$S$1000,'Journal de trading'!$B$2:$B$1000,"&lt;="&amp;J285))</f>
        <v/>
      </c>
    </row>
    <row r="286">
      <c r="J286" s="27">
        <f>IF('Journal de trading'!$B$273="","",'Journal de trading'!$B$273)</f>
        <v/>
      </c>
      <c r="K286" s="25">
        <f>IF(J286="","",SUMIFS('Journal de trading'!$S$2:$S$1000,'Journal de trading'!$B$2:$B$1000,"&lt;="&amp;J286))</f>
        <v/>
      </c>
    </row>
    <row r="287">
      <c r="J287" s="23">
        <f>IF('Journal de trading'!$B$274="","",'Journal de trading'!$B$274)</f>
        <v/>
      </c>
      <c r="K287" s="21">
        <f>IF(J287="","",SUMIFS('Journal de trading'!$S$2:$S$1000,'Journal de trading'!$B$2:$B$1000,"&lt;="&amp;J287))</f>
        <v/>
      </c>
    </row>
    <row r="288">
      <c r="J288" s="27">
        <f>IF('Journal de trading'!$B$275="","",'Journal de trading'!$B$275)</f>
        <v/>
      </c>
      <c r="K288" s="25">
        <f>IF(J288="","",SUMIFS('Journal de trading'!$S$2:$S$1000,'Journal de trading'!$B$2:$B$1000,"&lt;="&amp;J288))</f>
        <v/>
      </c>
    </row>
    <row r="289">
      <c r="J289" s="23">
        <f>IF('Journal de trading'!$B$276="","",'Journal de trading'!$B$276)</f>
        <v/>
      </c>
      <c r="K289" s="21">
        <f>IF(J289="","",SUMIFS('Journal de trading'!$S$2:$S$1000,'Journal de trading'!$B$2:$B$1000,"&lt;="&amp;J289))</f>
        <v/>
      </c>
    </row>
    <row r="290">
      <c r="J290" s="27">
        <f>IF('Journal de trading'!$B$277="","",'Journal de trading'!$B$277)</f>
        <v/>
      </c>
      <c r="K290" s="25">
        <f>IF(J290="","",SUMIFS('Journal de trading'!$S$2:$S$1000,'Journal de trading'!$B$2:$B$1000,"&lt;="&amp;J290))</f>
        <v/>
      </c>
    </row>
    <row r="291">
      <c r="J291" s="23">
        <f>IF('Journal de trading'!$B$278="","",'Journal de trading'!$B$278)</f>
        <v/>
      </c>
      <c r="K291" s="21">
        <f>IF(J291="","",SUMIFS('Journal de trading'!$S$2:$S$1000,'Journal de trading'!$B$2:$B$1000,"&lt;="&amp;J291))</f>
        <v/>
      </c>
    </row>
    <row r="292">
      <c r="J292" s="27">
        <f>IF('Journal de trading'!$B$279="","",'Journal de trading'!$B$279)</f>
        <v/>
      </c>
      <c r="K292" s="25">
        <f>IF(J292="","",SUMIFS('Journal de trading'!$S$2:$S$1000,'Journal de trading'!$B$2:$B$1000,"&lt;="&amp;J292))</f>
        <v/>
      </c>
    </row>
    <row r="293">
      <c r="J293" s="23">
        <f>IF('Journal de trading'!$B$280="","",'Journal de trading'!$B$280)</f>
        <v/>
      </c>
      <c r="K293" s="21">
        <f>IF(J293="","",SUMIFS('Journal de trading'!$S$2:$S$1000,'Journal de trading'!$B$2:$B$1000,"&lt;="&amp;J293))</f>
        <v/>
      </c>
    </row>
    <row r="294">
      <c r="J294" s="27">
        <f>IF('Journal de trading'!$B$281="","",'Journal de trading'!$B$281)</f>
        <v/>
      </c>
      <c r="K294" s="25">
        <f>IF(J294="","",SUMIFS('Journal de trading'!$S$2:$S$1000,'Journal de trading'!$B$2:$B$1000,"&lt;="&amp;J294))</f>
        <v/>
      </c>
    </row>
    <row r="295">
      <c r="J295" s="23">
        <f>IF('Journal de trading'!$B$282="","",'Journal de trading'!$B$282)</f>
        <v/>
      </c>
      <c r="K295" s="21">
        <f>IF(J295="","",SUMIFS('Journal de trading'!$S$2:$S$1000,'Journal de trading'!$B$2:$B$1000,"&lt;="&amp;J295))</f>
        <v/>
      </c>
    </row>
    <row r="296">
      <c r="J296" s="27">
        <f>IF('Journal de trading'!$B$283="","",'Journal de trading'!$B$283)</f>
        <v/>
      </c>
      <c r="K296" s="25">
        <f>IF(J296="","",SUMIFS('Journal de trading'!$S$2:$S$1000,'Journal de trading'!$B$2:$B$1000,"&lt;="&amp;J296))</f>
        <v/>
      </c>
    </row>
    <row r="297">
      <c r="J297" s="23">
        <f>IF('Journal de trading'!$B$284="","",'Journal de trading'!$B$284)</f>
        <v/>
      </c>
      <c r="K297" s="21">
        <f>IF(J297="","",SUMIFS('Journal de trading'!$S$2:$S$1000,'Journal de trading'!$B$2:$B$1000,"&lt;="&amp;J297))</f>
        <v/>
      </c>
    </row>
    <row r="298">
      <c r="J298" s="27">
        <f>IF('Journal de trading'!$B$285="","",'Journal de trading'!$B$285)</f>
        <v/>
      </c>
      <c r="K298" s="25">
        <f>IF(J298="","",SUMIFS('Journal de trading'!$S$2:$S$1000,'Journal de trading'!$B$2:$B$1000,"&lt;="&amp;J298))</f>
        <v/>
      </c>
    </row>
    <row r="299">
      <c r="J299" s="23">
        <f>IF('Journal de trading'!$B$286="","",'Journal de trading'!$B$286)</f>
        <v/>
      </c>
      <c r="K299" s="21">
        <f>IF(J299="","",SUMIFS('Journal de trading'!$S$2:$S$1000,'Journal de trading'!$B$2:$B$1000,"&lt;="&amp;J299))</f>
        <v/>
      </c>
    </row>
    <row r="300">
      <c r="J300" s="27">
        <f>IF('Journal de trading'!$B$287="","",'Journal de trading'!$B$287)</f>
        <v/>
      </c>
      <c r="K300" s="25">
        <f>IF(J300="","",SUMIFS('Journal de trading'!$S$2:$S$1000,'Journal de trading'!$B$2:$B$1000,"&lt;="&amp;J300))</f>
        <v/>
      </c>
    </row>
    <row r="301">
      <c r="J301" s="23">
        <f>IF('Journal de trading'!$B$288="","",'Journal de trading'!$B$288)</f>
        <v/>
      </c>
      <c r="K301" s="21">
        <f>IF(J301="","",SUMIFS('Journal de trading'!$S$2:$S$1000,'Journal de trading'!$B$2:$B$1000,"&lt;="&amp;J301))</f>
        <v/>
      </c>
    </row>
    <row r="302">
      <c r="J302" s="27">
        <f>IF('Journal de trading'!$B$289="","",'Journal de trading'!$B$289)</f>
        <v/>
      </c>
      <c r="K302" s="25">
        <f>IF(J302="","",SUMIFS('Journal de trading'!$S$2:$S$1000,'Journal de trading'!$B$2:$B$1000,"&lt;="&amp;J302))</f>
        <v/>
      </c>
    </row>
    <row r="303">
      <c r="J303" s="23">
        <f>IF('Journal de trading'!$B$290="","",'Journal de trading'!$B$290)</f>
        <v/>
      </c>
      <c r="K303" s="21">
        <f>IF(J303="","",SUMIFS('Journal de trading'!$S$2:$S$1000,'Journal de trading'!$B$2:$B$1000,"&lt;="&amp;J303))</f>
        <v/>
      </c>
    </row>
    <row r="304">
      <c r="J304" s="27">
        <f>IF('Journal de trading'!$B$291="","",'Journal de trading'!$B$291)</f>
        <v/>
      </c>
      <c r="K304" s="25">
        <f>IF(J304="","",SUMIFS('Journal de trading'!$S$2:$S$1000,'Journal de trading'!$B$2:$B$1000,"&lt;="&amp;J304))</f>
        <v/>
      </c>
    </row>
    <row r="305">
      <c r="J305" s="23">
        <f>IF('Journal de trading'!$B$292="","",'Journal de trading'!$B$292)</f>
        <v/>
      </c>
      <c r="K305" s="21">
        <f>IF(J305="","",SUMIFS('Journal de trading'!$S$2:$S$1000,'Journal de trading'!$B$2:$B$1000,"&lt;="&amp;J305))</f>
        <v/>
      </c>
    </row>
    <row r="306">
      <c r="J306" s="27">
        <f>IF('Journal de trading'!$B$293="","",'Journal de trading'!$B$293)</f>
        <v/>
      </c>
      <c r="K306" s="25">
        <f>IF(J306="","",SUMIFS('Journal de trading'!$S$2:$S$1000,'Journal de trading'!$B$2:$B$1000,"&lt;="&amp;J306))</f>
        <v/>
      </c>
    </row>
    <row r="307">
      <c r="J307" s="23">
        <f>IF('Journal de trading'!$B$294="","",'Journal de trading'!$B$294)</f>
        <v/>
      </c>
      <c r="K307" s="21">
        <f>IF(J307="","",SUMIFS('Journal de trading'!$S$2:$S$1000,'Journal de trading'!$B$2:$B$1000,"&lt;="&amp;J307))</f>
        <v/>
      </c>
    </row>
    <row r="308">
      <c r="J308" s="27">
        <f>IF('Journal de trading'!$B$295="","",'Journal de trading'!$B$295)</f>
        <v/>
      </c>
      <c r="K308" s="25">
        <f>IF(J308="","",SUMIFS('Journal de trading'!$S$2:$S$1000,'Journal de trading'!$B$2:$B$1000,"&lt;="&amp;J308))</f>
        <v/>
      </c>
    </row>
    <row r="309">
      <c r="J309" s="23">
        <f>IF('Journal de trading'!$B$296="","",'Journal de trading'!$B$296)</f>
        <v/>
      </c>
      <c r="K309" s="21">
        <f>IF(J309="","",SUMIFS('Journal de trading'!$S$2:$S$1000,'Journal de trading'!$B$2:$B$1000,"&lt;="&amp;J309))</f>
        <v/>
      </c>
    </row>
    <row r="310">
      <c r="J310" s="27">
        <f>IF('Journal de trading'!$B$297="","",'Journal de trading'!$B$297)</f>
        <v/>
      </c>
      <c r="K310" s="25">
        <f>IF(J310="","",SUMIFS('Journal de trading'!$S$2:$S$1000,'Journal de trading'!$B$2:$B$1000,"&lt;="&amp;J310))</f>
        <v/>
      </c>
    </row>
    <row r="311">
      <c r="J311" s="23">
        <f>IF('Journal de trading'!$B$298="","",'Journal de trading'!$B$298)</f>
        <v/>
      </c>
      <c r="K311" s="21">
        <f>IF(J311="","",SUMIFS('Journal de trading'!$S$2:$S$1000,'Journal de trading'!$B$2:$B$1000,"&lt;="&amp;J311))</f>
        <v/>
      </c>
    </row>
    <row r="312">
      <c r="J312" s="27">
        <f>IF('Journal de trading'!$B$299="","",'Journal de trading'!$B$299)</f>
        <v/>
      </c>
      <c r="K312" s="25">
        <f>IF(J312="","",SUMIFS('Journal de trading'!$S$2:$S$1000,'Journal de trading'!$B$2:$B$1000,"&lt;="&amp;J312))</f>
        <v/>
      </c>
    </row>
    <row r="313">
      <c r="J313" s="23">
        <f>IF('Journal de trading'!$B$300="","",'Journal de trading'!$B$300)</f>
        <v/>
      </c>
      <c r="K313" s="21">
        <f>IF(J313="","",SUMIFS('Journal de trading'!$S$2:$S$1000,'Journal de trading'!$B$2:$B$1000,"&lt;="&amp;J313))</f>
        <v/>
      </c>
    </row>
    <row r="314">
      <c r="J314" s="27">
        <f>IF('Journal de trading'!$B$301="","",'Journal de trading'!$B$301)</f>
        <v/>
      </c>
      <c r="K314" s="25">
        <f>IF(J314="","",SUMIFS('Journal de trading'!$S$2:$S$1000,'Journal de trading'!$B$2:$B$1000,"&lt;="&amp;J314))</f>
        <v/>
      </c>
    </row>
    <row r="315">
      <c r="J315" s="23">
        <f>IF('Journal de trading'!$B$302="","",'Journal de trading'!$B$302)</f>
        <v/>
      </c>
      <c r="K315" s="21">
        <f>IF(J315="","",SUMIFS('Journal de trading'!$S$2:$S$1000,'Journal de trading'!$B$2:$B$1000,"&lt;="&amp;J315))</f>
        <v/>
      </c>
    </row>
    <row r="316">
      <c r="J316" s="27">
        <f>IF('Journal de trading'!$B$303="","",'Journal de trading'!$B$303)</f>
        <v/>
      </c>
      <c r="K316" s="25">
        <f>IF(J316="","",SUMIFS('Journal de trading'!$S$2:$S$1000,'Journal de trading'!$B$2:$B$1000,"&lt;="&amp;J316))</f>
        <v/>
      </c>
    </row>
    <row r="317">
      <c r="J317" s="23">
        <f>IF('Journal de trading'!$B$304="","",'Journal de trading'!$B$304)</f>
        <v/>
      </c>
      <c r="K317" s="21">
        <f>IF(J317="","",SUMIFS('Journal de trading'!$S$2:$S$1000,'Journal de trading'!$B$2:$B$1000,"&lt;="&amp;J317))</f>
        <v/>
      </c>
    </row>
    <row r="318">
      <c r="J318" s="27">
        <f>IF('Journal de trading'!$B$305="","",'Journal de trading'!$B$305)</f>
        <v/>
      </c>
      <c r="K318" s="25">
        <f>IF(J318="","",SUMIFS('Journal de trading'!$S$2:$S$1000,'Journal de trading'!$B$2:$B$1000,"&lt;="&amp;J318))</f>
        <v/>
      </c>
    </row>
    <row r="319">
      <c r="J319" s="23">
        <f>IF('Journal de trading'!$B$306="","",'Journal de trading'!$B$306)</f>
        <v/>
      </c>
      <c r="K319" s="21">
        <f>IF(J319="","",SUMIFS('Journal de trading'!$S$2:$S$1000,'Journal de trading'!$B$2:$B$1000,"&lt;="&amp;J319))</f>
        <v/>
      </c>
    </row>
    <row r="320">
      <c r="J320" s="27">
        <f>IF('Journal de trading'!$B$307="","",'Journal de trading'!$B$307)</f>
        <v/>
      </c>
      <c r="K320" s="25">
        <f>IF(J320="","",SUMIFS('Journal de trading'!$S$2:$S$1000,'Journal de trading'!$B$2:$B$1000,"&lt;="&amp;J320))</f>
        <v/>
      </c>
    </row>
    <row r="321">
      <c r="J321" s="23">
        <f>IF('Journal de trading'!$B$308="","",'Journal de trading'!$B$308)</f>
        <v/>
      </c>
      <c r="K321" s="21">
        <f>IF(J321="","",SUMIFS('Journal de trading'!$S$2:$S$1000,'Journal de trading'!$B$2:$B$1000,"&lt;="&amp;J321))</f>
        <v/>
      </c>
    </row>
    <row r="322">
      <c r="J322" s="27">
        <f>IF('Journal de trading'!$B$309="","",'Journal de trading'!$B$309)</f>
        <v/>
      </c>
      <c r="K322" s="25">
        <f>IF(J322="","",SUMIFS('Journal de trading'!$S$2:$S$1000,'Journal de trading'!$B$2:$B$1000,"&lt;="&amp;J322))</f>
        <v/>
      </c>
    </row>
    <row r="323">
      <c r="J323" s="23">
        <f>IF('Journal de trading'!$B$310="","",'Journal de trading'!$B$310)</f>
        <v/>
      </c>
      <c r="K323" s="21">
        <f>IF(J323="","",SUMIFS('Journal de trading'!$S$2:$S$1000,'Journal de trading'!$B$2:$B$1000,"&lt;="&amp;J323))</f>
        <v/>
      </c>
    </row>
    <row r="324">
      <c r="J324" s="27">
        <f>IF('Journal de trading'!$B$311="","",'Journal de trading'!$B$311)</f>
        <v/>
      </c>
      <c r="K324" s="25">
        <f>IF(J324="","",SUMIFS('Journal de trading'!$S$2:$S$1000,'Journal de trading'!$B$2:$B$1000,"&lt;="&amp;J324))</f>
        <v/>
      </c>
    </row>
    <row r="325">
      <c r="J325" s="23">
        <f>IF('Journal de trading'!$B$312="","",'Journal de trading'!$B$312)</f>
        <v/>
      </c>
      <c r="K325" s="21">
        <f>IF(J325="","",SUMIFS('Journal de trading'!$S$2:$S$1000,'Journal de trading'!$B$2:$B$1000,"&lt;="&amp;J325))</f>
        <v/>
      </c>
    </row>
    <row r="326">
      <c r="J326" s="27">
        <f>IF('Journal de trading'!$B$313="","",'Journal de trading'!$B$313)</f>
        <v/>
      </c>
      <c r="K326" s="25">
        <f>IF(J326="","",SUMIFS('Journal de trading'!$S$2:$S$1000,'Journal de trading'!$B$2:$B$1000,"&lt;="&amp;J326))</f>
        <v/>
      </c>
    </row>
    <row r="327">
      <c r="J327" s="23">
        <f>IF('Journal de trading'!$B$314="","",'Journal de trading'!$B$314)</f>
        <v/>
      </c>
      <c r="K327" s="21">
        <f>IF(J327="","",SUMIFS('Journal de trading'!$S$2:$S$1000,'Journal de trading'!$B$2:$B$1000,"&lt;="&amp;J327))</f>
        <v/>
      </c>
    </row>
    <row r="328">
      <c r="J328" s="27">
        <f>IF('Journal de trading'!$B$315="","",'Journal de trading'!$B$315)</f>
        <v/>
      </c>
      <c r="K328" s="25">
        <f>IF(J328="","",SUMIFS('Journal de trading'!$S$2:$S$1000,'Journal de trading'!$B$2:$B$1000,"&lt;="&amp;J328))</f>
        <v/>
      </c>
    </row>
    <row r="329">
      <c r="J329" s="23">
        <f>IF('Journal de trading'!$B$316="","",'Journal de trading'!$B$316)</f>
        <v/>
      </c>
      <c r="K329" s="21">
        <f>IF(J329="","",SUMIFS('Journal de trading'!$S$2:$S$1000,'Journal de trading'!$B$2:$B$1000,"&lt;="&amp;J329))</f>
        <v/>
      </c>
    </row>
    <row r="330">
      <c r="J330" s="27">
        <f>IF('Journal de trading'!$B$317="","",'Journal de trading'!$B$317)</f>
        <v/>
      </c>
      <c r="K330" s="25">
        <f>IF(J330="","",SUMIFS('Journal de trading'!$S$2:$S$1000,'Journal de trading'!$B$2:$B$1000,"&lt;="&amp;J330))</f>
        <v/>
      </c>
    </row>
    <row r="331">
      <c r="J331" s="23">
        <f>IF('Journal de trading'!$B$318="","",'Journal de trading'!$B$318)</f>
        <v/>
      </c>
      <c r="K331" s="21">
        <f>IF(J331="","",SUMIFS('Journal de trading'!$S$2:$S$1000,'Journal de trading'!$B$2:$B$1000,"&lt;="&amp;J331))</f>
        <v/>
      </c>
    </row>
    <row r="332">
      <c r="J332" s="27">
        <f>IF('Journal de trading'!$B$319="","",'Journal de trading'!$B$319)</f>
        <v/>
      </c>
      <c r="K332" s="25">
        <f>IF(J332="","",SUMIFS('Journal de trading'!$S$2:$S$1000,'Journal de trading'!$B$2:$B$1000,"&lt;="&amp;J332))</f>
        <v/>
      </c>
    </row>
    <row r="333">
      <c r="J333" s="23">
        <f>IF('Journal de trading'!$B$320="","",'Journal de trading'!$B$320)</f>
        <v/>
      </c>
      <c r="K333" s="21">
        <f>IF(J333="","",SUMIFS('Journal de trading'!$S$2:$S$1000,'Journal de trading'!$B$2:$B$1000,"&lt;="&amp;J333))</f>
        <v/>
      </c>
    </row>
    <row r="334">
      <c r="J334" s="27">
        <f>IF('Journal de trading'!$B$321="","",'Journal de trading'!$B$321)</f>
        <v/>
      </c>
      <c r="K334" s="25">
        <f>IF(J334="","",SUMIFS('Journal de trading'!$S$2:$S$1000,'Journal de trading'!$B$2:$B$1000,"&lt;="&amp;J334))</f>
        <v/>
      </c>
    </row>
    <row r="335">
      <c r="J335" s="23">
        <f>IF('Journal de trading'!$B$322="","",'Journal de trading'!$B$322)</f>
        <v/>
      </c>
      <c r="K335" s="21">
        <f>IF(J335="","",SUMIFS('Journal de trading'!$S$2:$S$1000,'Journal de trading'!$B$2:$B$1000,"&lt;="&amp;J335))</f>
        <v/>
      </c>
    </row>
    <row r="336">
      <c r="J336" s="27">
        <f>IF('Journal de trading'!$B$323="","",'Journal de trading'!$B$323)</f>
        <v/>
      </c>
      <c r="K336" s="25">
        <f>IF(J336="","",SUMIFS('Journal de trading'!$S$2:$S$1000,'Journal de trading'!$B$2:$B$1000,"&lt;="&amp;J336))</f>
        <v/>
      </c>
    </row>
    <row r="337">
      <c r="J337" s="23">
        <f>IF('Journal de trading'!$B$324="","",'Journal de trading'!$B$324)</f>
        <v/>
      </c>
      <c r="K337" s="21">
        <f>IF(J337="","",SUMIFS('Journal de trading'!$S$2:$S$1000,'Journal de trading'!$B$2:$B$1000,"&lt;="&amp;J337))</f>
        <v/>
      </c>
    </row>
    <row r="338">
      <c r="J338" s="27">
        <f>IF('Journal de trading'!$B$325="","",'Journal de trading'!$B$325)</f>
        <v/>
      </c>
      <c r="K338" s="25">
        <f>IF(J338="","",SUMIFS('Journal de trading'!$S$2:$S$1000,'Journal de trading'!$B$2:$B$1000,"&lt;="&amp;J338))</f>
        <v/>
      </c>
    </row>
    <row r="339">
      <c r="J339" s="23">
        <f>IF('Journal de trading'!$B$326="","",'Journal de trading'!$B$326)</f>
        <v/>
      </c>
      <c r="K339" s="21">
        <f>IF(J339="","",SUMIFS('Journal de trading'!$S$2:$S$1000,'Journal de trading'!$B$2:$B$1000,"&lt;="&amp;J339))</f>
        <v/>
      </c>
    </row>
    <row r="340">
      <c r="J340" s="27">
        <f>IF('Journal de trading'!$B$327="","",'Journal de trading'!$B$327)</f>
        <v/>
      </c>
      <c r="K340" s="25">
        <f>IF(J340="","",SUMIFS('Journal de trading'!$S$2:$S$1000,'Journal de trading'!$B$2:$B$1000,"&lt;="&amp;J340))</f>
        <v/>
      </c>
    </row>
    <row r="341">
      <c r="J341" s="23">
        <f>IF('Journal de trading'!$B$328="","",'Journal de trading'!$B$328)</f>
        <v/>
      </c>
      <c r="K341" s="21">
        <f>IF(J341="","",SUMIFS('Journal de trading'!$S$2:$S$1000,'Journal de trading'!$B$2:$B$1000,"&lt;="&amp;J341))</f>
        <v/>
      </c>
    </row>
    <row r="342">
      <c r="J342" s="27">
        <f>IF('Journal de trading'!$B$329="","",'Journal de trading'!$B$329)</f>
        <v/>
      </c>
      <c r="K342" s="25">
        <f>IF(J342="","",SUMIFS('Journal de trading'!$S$2:$S$1000,'Journal de trading'!$B$2:$B$1000,"&lt;="&amp;J342))</f>
        <v/>
      </c>
    </row>
    <row r="343">
      <c r="J343" s="23">
        <f>IF('Journal de trading'!$B$330="","",'Journal de trading'!$B$330)</f>
        <v/>
      </c>
      <c r="K343" s="21">
        <f>IF(J343="","",SUMIFS('Journal de trading'!$S$2:$S$1000,'Journal de trading'!$B$2:$B$1000,"&lt;="&amp;J343))</f>
        <v/>
      </c>
    </row>
    <row r="344">
      <c r="J344" s="27">
        <f>IF('Journal de trading'!$B$331="","",'Journal de trading'!$B$331)</f>
        <v/>
      </c>
      <c r="K344" s="25">
        <f>IF(J344="","",SUMIFS('Journal de trading'!$S$2:$S$1000,'Journal de trading'!$B$2:$B$1000,"&lt;="&amp;J344))</f>
        <v/>
      </c>
    </row>
    <row r="345">
      <c r="J345" s="23">
        <f>IF('Journal de trading'!$B$332="","",'Journal de trading'!$B$332)</f>
        <v/>
      </c>
      <c r="K345" s="21">
        <f>IF(J345="","",SUMIFS('Journal de trading'!$S$2:$S$1000,'Journal de trading'!$B$2:$B$1000,"&lt;="&amp;J345))</f>
        <v/>
      </c>
    </row>
    <row r="346">
      <c r="J346" s="27">
        <f>IF('Journal de trading'!$B$333="","",'Journal de trading'!$B$333)</f>
        <v/>
      </c>
      <c r="K346" s="25">
        <f>IF(J346="","",SUMIFS('Journal de trading'!$S$2:$S$1000,'Journal de trading'!$B$2:$B$1000,"&lt;="&amp;J346))</f>
        <v/>
      </c>
    </row>
    <row r="347">
      <c r="J347" s="23">
        <f>IF('Journal de trading'!$B$334="","",'Journal de trading'!$B$334)</f>
        <v/>
      </c>
      <c r="K347" s="21">
        <f>IF(J347="","",SUMIFS('Journal de trading'!$S$2:$S$1000,'Journal de trading'!$B$2:$B$1000,"&lt;="&amp;J347))</f>
        <v/>
      </c>
    </row>
    <row r="348">
      <c r="J348" s="27">
        <f>IF('Journal de trading'!$B$335="","",'Journal de trading'!$B$335)</f>
        <v/>
      </c>
      <c r="K348" s="25">
        <f>IF(J348="","",SUMIFS('Journal de trading'!$S$2:$S$1000,'Journal de trading'!$B$2:$B$1000,"&lt;="&amp;J348))</f>
        <v/>
      </c>
    </row>
    <row r="349">
      <c r="J349" s="23">
        <f>IF('Journal de trading'!$B$336="","",'Journal de trading'!$B$336)</f>
        <v/>
      </c>
      <c r="K349" s="21">
        <f>IF(J349="","",SUMIFS('Journal de trading'!$S$2:$S$1000,'Journal de trading'!$B$2:$B$1000,"&lt;="&amp;J349))</f>
        <v/>
      </c>
    </row>
    <row r="350">
      <c r="J350" s="27">
        <f>IF('Journal de trading'!$B$337="","",'Journal de trading'!$B$337)</f>
        <v/>
      </c>
      <c r="K350" s="25">
        <f>IF(J350="","",SUMIFS('Journal de trading'!$S$2:$S$1000,'Journal de trading'!$B$2:$B$1000,"&lt;="&amp;J350))</f>
        <v/>
      </c>
    </row>
    <row r="351">
      <c r="J351" s="23">
        <f>IF('Journal de trading'!$B$338="","",'Journal de trading'!$B$338)</f>
        <v/>
      </c>
      <c r="K351" s="21">
        <f>IF(J351="","",SUMIFS('Journal de trading'!$S$2:$S$1000,'Journal de trading'!$B$2:$B$1000,"&lt;="&amp;J351))</f>
        <v/>
      </c>
    </row>
    <row r="352">
      <c r="J352" s="27">
        <f>IF('Journal de trading'!$B$339="","",'Journal de trading'!$B$339)</f>
        <v/>
      </c>
      <c r="K352" s="25">
        <f>IF(J352="","",SUMIFS('Journal de trading'!$S$2:$S$1000,'Journal de trading'!$B$2:$B$1000,"&lt;="&amp;J352))</f>
        <v/>
      </c>
    </row>
    <row r="353">
      <c r="J353" s="23">
        <f>IF('Journal de trading'!$B$340="","",'Journal de trading'!$B$340)</f>
        <v/>
      </c>
      <c r="K353" s="21">
        <f>IF(J353="","",SUMIFS('Journal de trading'!$S$2:$S$1000,'Journal de trading'!$B$2:$B$1000,"&lt;="&amp;J353))</f>
        <v/>
      </c>
    </row>
    <row r="354">
      <c r="J354" s="27">
        <f>IF('Journal de trading'!$B$341="","",'Journal de trading'!$B$341)</f>
        <v/>
      </c>
      <c r="K354" s="25">
        <f>IF(J354="","",SUMIFS('Journal de trading'!$S$2:$S$1000,'Journal de trading'!$B$2:$B$1000,"&lt;="&amp;J354))</f>
        <v/>
      </c>
    </row>
    <row r="355">
      <c r="J355" s="23">
        <f>IF('Journal de trading'!$B$342="","",'Journal de trading'!$B$342)</f>
        <v/>
      </c>
      <c r="K355" s="21">
        <f>IF(J355="","",SUMIFS('Journal de trading'!$S$2:$S$1000,'Journal de trading'!$B$2:$B$1000,"&lt;="&amp;J355))</f>
        <v/>
      </c>
    </row>
    <row r="356">
      <c r="J356" s="27">
        <f>IF('Journal de trading'!$B$343="","",'Journal de trading'!$B$343)</f>
        <v/>
      </c>
      <c r="K356" s="25">
        <f>IF(J356="","",SUMIFS('Journal de trading'!$S$2:$S$1000,'Journal de trading'!$B$2:$B$1000,"&lt;="&amp;J356))</f>
        <v/>
      </c>
    </row>
    <row r="357">
      <c r="J357" s="23">
        <f>IF('Journal de trading'!$B$344="","",'Journal de trading'!$B$344)</f>
        <v/>
      </c>
      <c r="K357" s="21">
        <f>IF(J357="","",SUMIFS('Journal de trading'!$S$2:$S$1000,'Journal de trading'!$B$2:$B$1000,"&lt;="&amp;J357))</f>
        <v/>
      </c>
    </row>
    <row r="358">
      <c r="J358" s="27">
        <f>IF('Journal de trading'!$B$345="","",'Journal de trading'!$B$345)</f>
        <v/>
      </c>
      <c r="K358" s="25">
        <f>IF(J358="","",SUMIFS('Journal de trading'!$S$2:$S$1000,'Journal de trading'!$B$2:$B$1000,"&lt;="&amp;J358))</f>
        <v/>
      </c>
    </row>
    <row r="359">
      <c r="J359" s="23">
        <f>IF('Journal de trading'!$B$346="","",'Journal de trading'!$B$346)</f>
        <v/>
      </c>
      <c r="K359" s="21">
        <f>IF(J359="","",SUMIFS('Journal de trading'!$S$2:$S$1000,'Journal de trading'!$B$2:$B$1000,"&lt;="&amp;J359))</f>
        <v/>
      </c>
    </row>
    <row r="360">
      <c r="J360" s="27">
        <f>IF('Journal de trading'!$B$347="","",'Journal de trading'!$B$347)</f>
        <v/>
      </c>
      <c r="K360" s="25">
        <f>IF(J360="","",SUMIFS('Journal de trading'!$S$2:$S$1000,'Journal de trading'!$B$2:$B$1000,"&lt;="&amp;J360))</f>
        <v/>
      </c>
    </row>
    <row r="361">
      <c r="J361" s="23">
        <f>IF('Journal de trading'!$B$348="","",'Journal de trading'!$B$348)</f>
        <v/>
      </c>
      <c r="K361" s="21">
        <f>IF(J361="","",SUMIFS('Journal de trading'!$S$2:$S$1000,'Journal de trading'!$B$2:$B$1000,"&lt;="&amp;J361))</f>
        <v/>
      </c>
    </row>
    <row r="362">
      <c r="J362" s="27">
        <f>IF('Journal de trading'!$B$349="","",'Journal de trading'!$B$349)</f>
        <v/>
      </c>
      <c r="K362" s="25">
        <f>IF(J362="","",SUMIFS('Journal de trading'!$S$2:$S$1000,'Journal de trading'!$B$2:$B$1000,"&lt;="&amp;J362))</f>
        <v/>
      </c>
    </row>
    <row r="363">
      <c r="J363" s="23">
        <f>IF('Journal de trading'!$B$350="","",'Journal de trading'!$B$350)</f>
        <v/>
      </c>
      <c r="K363" s="21">
        <f>IF(J363="","",SUMIFS('Journal de trading'!$S$2:$S$1000,'Journal de trading'!$B$2:$B$1000,"&lt;="&amp;J363))</f>
        <v/>
      </c>
    </row>
    <row r="364">
      <c r="J364" s="27">
        <f>IF('Journal de trading'!$B$351="","",'Journal de trading'!$B$351)</f>
        <v/>
      </c>
      <c r="K364" s="25">
        <f>IF(J364="","",SUMIFS('Journal de trading'!$S$2:$S$1000,'Journal de trading'!$B$2:$B$1000,"&lt;="&amp;J364))</f>
        <v/>
      </c>
    </row>
    <row r="365">
      <c r="J365" s="23">
        <f>IF('Journal de trading'!$B$352="","",'Journal de trading'!$B$352)</f>
        <v/>
      </c>
      <c r="K365" s="21">
        <f>IF(J365="","",SUMIFS('Journal de trading'!$S$2:$S$1000,'Journal de trading'!$B$2:$B$1000,"&lt;="&amp;J365))</f>
        <v/>
      </c>
    </row>
    <row r="366">
      <c r="J366" s="27">
        <f>IF('Journal de trading'!$B$353="","",'Journal de trading'!$B$353)</f>
        <v/>
      </c>
      <c r="K366" s="25">
        <f>IF(J366="","",SUMIFS('Journal de trading'!$S$2:$S$1000,'Journal de trading'!$B$2:$B$1000,"&lt;="&amp;J366))</f>
        <v/>
      </c>
    </row>
    <row r="367">
      <c r="J367" s="23">
        <f>IF('Journal de trading'!$B$354="","",'Journal de trading'!$B$354)</f>
        <v/>
      </c>
      <c r="K367" s="21">
        <f>IF(J367="","",SUMIFS('Journal de trading'!$S$2:$S$1000,'Journal de trading'!$B$2:$B$1000,"&lt;="&amp;J367))</f>
        <v/>
      </c>
    </row>
    <row r="368">
      <c r="J368" s="27">
        <f>IF('Journal de trading'!$B$355="","",'Journal de trading'!$B$355)</f>
        <v/>
      </c>
      <c r="K368" s="25">
        <f>IF(J368="","",SUMIFS('Journal de trading'!$S$2:$S$1000,'Journal de trading'!$B$2:$B$1000,"&lt;="&amp;J368))</f>
        <v/>
      </c>
    </row>
    <row r="369">
      <c r="J369" s="23">
        <f>IF('Journal de trading'!$B$356="","",'Journal de trading'!$B$356)</f>
        <v/>
      </c>
      <c r="K369" s="21">
        <f>IF(J369="","",SUMIFS('Journal de trading'!$S$2:$S$1000,'Journal de trading'!$B$2:$B$1000,"&lt;="&amp;J369))</f>
        <v/>
      </c>
    </row>
    <row r="370">
      <c r="J370" s="27">
        <f>IF('Journal de trading'!$B$357="","",'Journal de trading'!$B$357)</f>
        <v/>
      </c>
      <c r="K370" s="25">
        <f>IF(J370="","",SUMIFS('Journal de trading'!$S$2:$S$1000,'Journal de trading'!$B$2:$B$1000,"&lt;="&amp;J370))</f>
        <v/>
      </c>
    </row>
    <row r="371">
      <c r="J371" s="23">
        <f>IF('Journal de trading'!$B$358="","",'Journal de trading'!$B$358)</f>
        <v/>
      </c>
      <c r="K371" s="21">
        <f>IF(J371="","",SUMIFS('Journal de trading'!$S$2:$S$1000,'Journal de trading'!$B$2:$B$1000,"&lt;="&amp;J371))</f>
        <v/>
      </c>
    </row>
    <row r="372">
      <c r="J372" s="27">
        <f>IF('Journal de trading'!$B$359="","",'Journal de trading'!$B$359)</f>
        <v/>
      </c>
      <c r="K372" s="25">
        <f>IF(J372="","",SUMIFS('Journal de trading'!$S$2:$S$1000,'Journal de trading'!$B$2:$B$1000,"&lt;="&amp;J372))</f>
        <v/>
      </c>
    </row>
    <row r="373">
      <c r="J373" s="23">
        <f>IF('Journal de trading'!$B$360="","",'Journal de trading'!$B$360)</f>
        <v/>
      </c>
      <c r="K373" s="21">
        <f>IF(J373="","",SUMIFS('Journal de trading'!$S$2:$S$1000,'Journal de trading'!$B$2:$B$1000,"&lt;="&amp;J373))</f>
        <v/>
      </c>
    </row>
    <row r="374">
      <c r="J374" s="27">
        <f>IF('Journal de trading'!$B$361="","",'Journal de trading'!$B$361)</f>
        <v/>
      </c>
      <c r="K374" s="25">
        <f>IF(J374="","",SUMIFS('Journal de trading'!$S$2:$S$1000,'Journal de trading'!$B$2:$B$1000,"&lt;="&amp;J374))</f>
        <v/>
      </c>
    </row>
    <row r="375">
      <c r="J375" s="23">
        <f>IF('Journal de trading'!$B$362="","",'Journal de trading'!$B$362)</f>
        <v/>
      </c>
      <c r="K375" s="21">
        <f>IF(J375="","",SUMIFS('Journal de trading'!$S$2:$S$1000,'Journal de trading'!$B$2:$B$1000,"&lt;="&amp;J375))</f>
        <v/>
      </c>
    </row>
    <row r="376">
      <c r="J376" s="27">
        <f>IF('Journal de trading'!$B$363="","",'Journal de trading'!$B$363)</f>
        <v/>
      </c>
      <c r="K376" s="25">
        <f>IF(J376="","",SUMIFS('Journal de trading'!$S$2:$S$1000,'Journal de trading'!$B$2:$B$1000,"&lt;="&amp;J376))</f>
        <v/>
      </c>
    </row>
    <row r="377">
      <c r="J377" s="23">
        <f>IF('Journal de trading'!$B$364="","",'Journal de trading'!$B$364)</f>
        <v/>
      </c>
      <c r="K377" s="21">
        <f>IF(J377="","",SUMIFS('Journal de trading'!$S$2:$S$1000,'Journal de trading'!$B$2:$B$1000,"&lt;="&amp;J377))</f>
        <v/>
      </c>
    </row>
    <row r="378">
      <c r="J378" s="27">
        <f>IF('Journal de trading'!$B$365="","",'Journal de trading'!$B$365)</f>
        <v/>
      </c>
      <c r="K378" s="25">
        <f>IF(J378="","",SUMIFS('Journal de trading'!$S$2:$S$1000,'Journal de trading'!$B$2:$B$1000,"&lt;="&amp;J378))</f>
        <v/>
      </c>
    </row>
    <row r="379">
      <c r="J379" s="23">
        <f>IF('Journal de trading'!$B$366="","",'Journal de trading'!$B$366)</f>
        <v/>
      </c>
      <c r="K379" s="21">
        <f>IF(J379="","",SUMIFS('Journal de trading'!$S$2:$S$1000,'Journal de trading'!$B$2:$B$1000,"&lt;="&amp;J379))</f>
        <v/>
      </c>
    </row>
    <row r="380">
      <c r="J380" s="27">
        <f>IF('Journal de trading'!$B$367="","",'Journal de trading'!$B$367)</f>
        <v/>
      </c>
      <c r="K380" s="25">
        <f>IF(J380="","",SUMIFS('Journal de trading'!$S$2:$S$1000,'Journal de trading'!$B$2:$B$1000,"&lt;="&amp;J380))</f>
        <v/>
      </c>
    </row>
    <row r="381">
      <c r="J381" s="23">
        <f>IF('Journal de trading'!$B$368="","",'Journal de trading'!$B$368)</f>
        <v/>
      </c>
      <c r="K381" s="21">
        <f>IF(J381="","",SUMIFS('Journal de trading'!$S$2:$S$1000,'Journal de trading'!$B$2:$B$1000,"&lt;="&amp;J381))</f>
        <v/>
      </c>
    </row>
    <row r="382">
      <c r="J382" s="27">
        <f>IF('Journal de trading'!$B$369="","",'Journal de trading'!$B$369)</f>
        <v/>
      </c>
      <c r="K382" s="25">
        <f>IF(J382="","",SUMIFS('Journal de trading'!$S$2:$S$1000,'Journal de trading'!$B$2:$B$1000,"&lt;="&amp;J382))</f>
        <v/>
      </c>
    </row>
    <row r="383">
      <c r="J383" s="23">
        <f>IF('Journal de trading'!$B$370="","",'Journal de trading'!$B$370)</f>
        <v/>
      </c>
      <c r="K383" s="21">
        <f>IF(J383="","",SUMIFS('Journal de trading'!$S$2:$S$1000,'Journal de trading'!$B$2:$B$1000,"&lt;="&amp;J383))</f>
        <v/>
      </c>
    </row>
    <row r="384">
      <c r="J384" s="27">
        <f>IF('Journal de trading'!$B$371="","",'Journal de trading'!$B$371)</f>
        <v/>
      </c>
      <c r="K384" s="25">
        <f>IF(J384="","",SUMIFS('Journal de trading'!$S$2:$S$1000,'Journal de trading'!$B$2:$B$1000,"&lt;="&amp;J384))</f>
        <v/>
      </c>
    </row>
    <row r="385">
      <c r="J385" s="23">
        <f>IF('Journal de trading'!$B$372="","",'Journal de trading'!$B$372)</f>
        <v/>
      </c>
      <c r="K385" s="21">
        <f>IF(J385="","",SUMIFS('Journal de trading'!$S$2:$S$1000,'Journal de trading'!$B$2:$B$1000,"&lt;="&amp;J385))</f>
        <v/>
      </c>
    </row>
    <row r="386">
      <c r="J386" s="27">
        <f>IF('Journal de trading'!$B$373="","",'Journal de trading'!$B$373)</f>
        <v/>
      </c>
      <c r="K386" s="25">
        <f>IF(J386="","",SUMIFS('Journal de trading'!$S$2:$S$1000,'Journal de trading'!$B$2:$B$1000,"&lt;="&amp;J386))</f>
        <v/>
      </c>
    </row>
    <row r="387">
      <c r="J387" s="23">
        <f>IF('Journal de trading'!$B$374="","",'Journal de trading'!$B$374)</f>
        <v/>
      </c>
      <c r="K387" s="21">
        <f>IF(J387="","",SUMIFS('Journal de trading'!$S$2:$S$1000,'Journal de trading'!$B$2:$B$1000,"&lt;="&amp;J387))</f>
        <v/>
      </c>
    </row>
    <row r="388">
      <c r="J388" s="27">
        <f>IF('Journal de trading'!$B$375="","",'Journal de trading'!$B$375)</f>
        <v/>
      </c>
      <c r="K388" s="25">
        <f>IF(J388="","",SUMIFS('Journal de trading'!$S$2:$S$1000,'Journal de trading'!$B$2:$B$1000,"&lt;="&amp;J388))</f>
        <v/>
      </c>
    </row>
    <row r="389">
      <c r="J389" s="23">
        <f>IF('Journal de trading'!$B$376="","",'Journal de trading'!$B$376)</f>
        <v/>
      </c>
      <c r="K389" s="21">
        <f>IF(J389="","",SUMIFS('Journal de trading'!$S$2:$S$1000,'Journal de trading'!$B$2:$B$1000,"&lt;="&amp;J389))</f>
        <v/>
      </c>
    </row>
    <row r="390">
      <c r="J390" s="27">
        <f>IF('Journal de trading'!$B$377="","",'Journal de trading'!$B$377)</f>
        <v/>
      </c>
      <c r="K390" s="25">
        <f>IF(J390="","",SUMIFS('Journal de trading'!$S$2:$S$1000,'Journal de trading'!$B$2:$B$1000,"&lt;="&amp;J390))</f>
        <v/>
      </c>
    </row>
    <row r="391">
      <c r="J391" s="23">
        <f>IF('Journal de trading'!$B$378="","",'Journal de trading'!$B$378)</f>
        <v/>
      </c>
      <c r="K391" s="21">
        <f>IF(J391="","",SUMIFS('Journal de trading'!$S$2:$S$1000,'Journal de trading'!$B$2:$B$1000,"&lt;="&amp;J391))</f>
        <v/>
      </c>
    </row>
    <row r="392">
      <c r="J392" s="27">
        <f>IF('Journal de trading'!$B$379="","",'Journal de trading'!$B$379)</f>
        <v/>
      </c>
      <c r="K392" s="25">
        <f>IF(J392="","",SUMIFS('Journal de trading'!$S$2:$S$1000,'Journal de trading'!$B$2:$B$1000,"&lt;="&amp;J392))</f>
        <v/>
      </c>
    </row>
    <row r="393">
      <c r="J393" s="23">
        <f>IF('Journal de trading'!$B$380="","",'Journal de trading'!$B$380)</f>
        <v/>
      </c>
      <c r="K393" s="21">
        <f>IF(J393="","",SUMIFS('Journal de trading'!$S$2:$S$1000,'Journal de trading'!$B$2:$B$1000,"&lt;="&amp;J393))</f>
        <v/>
      </c>
    </row>
    <row r="394">
      <c r="J394" s="27">
        <f>IF('Journal de trading'!$B$381="","",'Journal de trading'!$B$381)</f>
        <v/>
      </c>
      <c r="K394" s="25">
        <f>IF(J394="","",SUMIFS('Journal de trading'!$S$2:$S$1000,'Journal de trading'!$B$2:$B$1000,"&lt;="&amp;J394))</f>
        <v/>
      </c>
    </row>
    <row r="395">
      <c r="J395" s="23">
        <f>IF('Journal de trading'!$B$382="","",'Journal de trading'!$B$382)</f>
        <v/>
      </c>
      <c r="K395" s="21">
        <f>IF(J395="","",SUMIFS('Journal de trading'!$S$2:$S$1000,'Journal de trading'!$B$2:$B$1000,"&lt;="&amp;J395))</f>
        <v/>
      </c>
    </row>
    <row r="396">
      <c r="J396" s="27">
        <f>IF('Journal de trading'!$B$383="","",'Journal de trading'!$B$383)</f>
        <v/>
      </c>
      <c r="K396" s="25">
        <f>IF(J396="","",SUMIFS('Journal de trading'!$S$2:$S$1000,'Journal de trading'!$B$2:$B$1000,"&lt;="&amp;J396))</f>
        <v/>
      </c>
    </row>
    <row r="397">
      <c r="J397" s="23">
        <f>IF('Journal de trading'!$B$384="","",'Journal de trading'!$B$384)</f>
        <v/>
      </c>
      <c r="K397" s="21">
        <f>IF(J397="","",SUMIFS('Journal de trading'!$S$2:$S$1000,'Journal de trading'!$B$2:$B$1000,"&lt;="&amp;J397))</f>
        <v/>
      </c>
    </row>
    <row r="398">
      <c r="J398" s="27">
        <f>IF('Journal de trading'!$B$385="","",'Journal de trading'!$B$385)</f>
        <v/>
      </c>
      <c r="K398" s="25">
        <f>IF(J398="","",SUMIFS('Journal de trading'!$S$2:$S$1000,'Journal de trading'!$B$2:$B$1000,"&lt;="&amp;J398))</f>
        <v/>
      </c>
    </row>
    <row r="399">
      <c r="J399" s="23">
        <f>IF('Journal de trading'!$B$386="","",'Journal de trading'!$B$386)</f>
        <v/>
      </c>
      <c r="K399" s="21">
        <f>IF(J399="","",SUMIFS('Journal de trading'!$S$2:$S$1000,'Journal de trading'!$B$2:$B$1000,"&lt;="&amp;J399))</f>
        <v/>
      </c>
    </row>
    <row r="400">
      <c r="J400" s="27">
        <f>IF('Journal de trading'!$B$387="","",'Journal de trading'!$B$387)</f>
        <v/>
      </c>
      <c r="K400" s="25">
        <f>IF(J400="","",SUMIFS('Journal de trading'!$S$2:$S$1000,'Journal de trading'!$B$2:$B$1000,"&lt;="&amp;J400))</f>
        <v/>
      </c>
    </row>
    <row r="401">
      <c r="J401" s="23">
        <f>IF('Journal de trading'!$B$388="","",'Journal de trading'!$B$388)</f>
        <v/>
      </c>
      <c r="K401" s="21">
        <f>IF(J401="","",SUMIFS('Journal de trading'!$S$2:$S$1000,'Journal de trading'!$B$2:$B$1000,"&lt;="&amp;J401))</f>
        <v/>
      </c>
    </row>
    <row r="402">
      <c r="J402" s="27">
        <f>IF('Journal de trading'!$B$389="","",'Journal de trading'!$B$389)</f>
        <v/>
      </c>
      <c r="K402" s="25">
        <f>IF(J402="","",SUMIFS('Journal de trading'!$S$2:$S$1000,'Journal de trading'!$B$2:$B$1000,"&lt;="&amp;J402))</f>
        <v/>
      </c>
    </row>
    <row r="403">
      <c r="J403" s="23">
        <f>IF('Journal de trading'!$B$390="","",'Journal de trading'!$B$390)</f>
        <v/>
      </c>
      <c r="K403" s="21">
        <f>IF(J403="","",SUMIFS('Journal de trading'!$S$2:$S$1000,'Journal de trading'!$B$2:$B$1000,"&lt;="&amp;J403))</f>
        <v/>
      </c>
    </row>
    <row r="404">
      <c r="J404" s="27">
        <f>IF('Journal de trading'!$B$391="","",'Journal de trading'!$B$391)</f>
        <v/>
      </c>
      <c r="K404" s="25">
        <f>IF(J404="","",SUMIFS('Journal de trading'!$S$2:$S$1000,'Journal de trading'!$B$2:$B$1000,"&lt;="&amp;J404))</f>
        <v/>
      </c>
    </row>
    <row r="405">
      <c r="J405" s="23">
        <f>IF('Journal de trading'!$B$392="","",'Journal de trading'!$B$392)</f>
        <v/>
      </c>
      <c r="K405" s="21">
        <f>IF(J405="","",SUMIFS('Journal de trading'!$S$2:$S$1000,'Journal de trading'!$B$2:$B$1000,"&lt;="&amp;J405))</f>
        <v/>
      </c>
    </row>
    <row r="406">
      <c r="J406" s="27">
        <f>IF('Journal de trading'!$B$393="","",'Journal de trading'!$B$393)</f>
        <v/>
      </c>
      <c r="K406" s="25">
        <f>IF(J406="","",SUMIFS('Journal de trading'!$S$2:$S$1000,'Journal de trading'!$B$2:$B$1000,"&lt;="&amp;J406))</f>
        <v/>
      </c>
    </row>
    <row r="407">
      <c r="J407" s="23">
        <f>IF('Journal de trading'!$B$394="","",'Journal de trading'!$B$394)</f>
        <v/>
      </c>
      <c r="K407" s="21">
        <f>IF(J407="","",SUMIFS('Journal de trading'!$S$2:$S$1000,'Journal de trading'!$B$2:$B$1000,"&lt;="&amp;J407))</f>
        <v/>
      </c>
    </row>
    <row r="408">
      <c r="J408" s="27">
        <f>IF('Journal de trading'!$B$395="","",'Journal de trading'!$B$395)</f>
        <v/>
      </c>
      <c r="K408" s="25">
        <f>IF(J408="","",SUMIFS('Journal de trading'!$S$2:$S$1000,'Journal de trading'!$B$2:$B$1000,"&lt;="&amp;J408))</f>
        <v/>
      </c>
    </row>
    <row r="409">
      <c r="J409" s="23">
        <f>IF('Journal de trading'!$B$396="","",'Journal de trading'!$B$396)</f>
        <v/>
      </c>
      <c r="K409" s="21">
        <f>IF(J409="","",SUMIFS('Journal de trading'!$S$2:$S$1000,'Journal de trading'!$B$2:$B$1000,"&lt;="&amp;J409))</f>
        <v/>
      </c>
    </row>
    <row r="410">
      <c r="J410" s="27">
        <f>IF('Journal de trading'!$B$397="","",'Journal de trading'!$B$397)</f>
        <v/>
      </c>
      <c r="K410" s="25">
        <f>IF(J410="","",SUMIFS('Journal de trading'!$S$2:$S$1000,'Journal de trading'!$B$2:$B$1000,"&lt;="&amp;J410))</f>
        <v/>
      </c>
    </row>
    <row r="411">
      <c r="J411" s="23">
        <f>IF('Journal de trading'!$B$398="","",'Journal de trading'!$B$398)</f>
        <v/>
      </c>
      <c r="K411" s="21">
        <f>IF(J411="","",SUMIFS('Journal de trading'!$S$2:$S$1000,'Journal de trading'!$B$2:$B$1000,"&lt;="&amp;J411))</f>
        <v/>
      </c>
    </row>
    <row r="412">
      <c r="J412" s="27">
        <f>IF('Journal de trading'!$B$399="","",'Journal de trading'!$B$399)</f>
        <v/>
      </c>
      <c r="K412" s="25">
        <f>IF(J412="","",SUMIFS('Journal de trading'!$S$2:$S$1000,'Journal de trading'!$B$2:$B$1000,"&lt;="&amp;J412))</f>
        <v/>
      </c>
    </row>
    <row r="413">
      <c r="J413" s="23">
        <f>IF('Journal de trading'!$B$400="","",'Journal de trading'!$B$400)</f>
        <v/>
      </c>
      <c r="K413" s="21">
        <f>IF(J413="","",SUMIFS('Journal de trading'!$S$2:$S$1000,'Journal de trading'!$B$2:$B$1000,"&lt;="&amp;J413))</f>
        <v/>
      </c>
    </row>
    <row r="414">
      <c r="J414" s="27">
        <f>IF('Journal de trading'!$B$401="","",'Journal de trading'!$B$401)</f>
        <v/>
      </c>
      <c r="K414" s="25">
        <f>IF(J414="","",SUMIFS('Journal de trading'!$S$2:$S$1000,'Journal de trading'!$B$2:$B$1000,"&lt;="&amp;J414))</f>
        <v/>
      </c>
    </row>
    <row r="415">
      <c r="J415" s="23">
        <f>IF('Journal de trading'!$B$402="","",'Journal de trading'!$B$402)</f>
        <v/>
      </c>
      <c r="K415" s="21">
        <f>IF(J415="","",SUMIFS('Journal de trading'!$S$2:$S$1000,'Journal de trading'!$B$2:$B$1000,"&lt;="&amp;J415))</f>
        <v/>
      </c>
    </row>
    <row r="416">
      <c r="J416" s="27">
        <f>IF('Journal de trading'!$B$403="","",'Journal de trading'!$B$403)</f>
        <v/>
      </c>
      <c r="K416" s="25">
        <f>IF(J416="","",SUMIFS('Journal de trading'!$S$2:$S$1000,'Journal de trading'!$B$2:$B$1000,"&lt;="&amp;J416))</f>
        <v/>
      </c>
    </row>
    <row r="417">
      <c r="J417" s="23">
        <f>IF('Journal de trading'!$B$404="","",'Journal de trading'!$B$404)</f>
        <v/>
      </c>
      <c r="K417" s="21">
        <f>IF(J417="","",SUMIFS('Journal de trading'!$S$2:$S$1000,'Journal de trading'!$B$2:$B$1000,"&lt;="&amp;J417))</f>
        <v/>
      </c>
    </row>
    <row r="418">
      <c r="J418" s="27">
        <f>IF('Journal de trading'!$B$405="","",'Journal de trading'!$B$405)</f>
        <v/>
      </c>
      <c r="K418" s="25">
        <f>IF(J418="","",SUMIFS('Journal de trading'!$S$2:$S$1000,'Journal de trading'!$B$2:$B$1000,"&lt;="&amp;J418))</f>
        <v/>
      </c>
    </row>
    <row r="419">
      <c r="J419" s="23">
        <f>IF('Journal de trading'!$B$406="","",'Journal de trading'!$B$406)</f>
        <v/>
      </c>
      <c r="K419" s="21">
        <f>IF(J419="","",SUMIFS('Journal de trading'!$S$2:$S$1000,'Journal de trading'!$B$2:$B$1000,"&lt;="&amp;J419))</f>
        <v/>
      </c>
    </row>
    <row r="420">
      <c r="J420" s="27">
        <f>IF('Journal de trading'!$B$407="","",'Journal de trading'!$B$407)</f>
        <v/>
      </c>
      <c r="K420" s="25">
        <f>IF(J420="","",SUMIFS('Journal de trading'!$S$2:$S$1000,'Journal de trading'!$B$2:$B$1000,"&lt;="&amp;J420))</f>
        <v/>
      </c>
    </row>
    <row r="421">
      <c r="J421" s="23">
        <f>IF('Journal de trading'!$B$408="","",'Journal de trading'!$B$408)</f>
        <v/>
      </c>
      <c r="K421" s="21">
        <f>IF(J421="","",SUMIFS('Journal de trading'!$S$2:$S$1000,'Journal de trading'!$B$2:$B$1000,"&lt;="&amp;J421))</f>
        <v/>
      </c>
    </row>
    <row r="422">
      <c r="J422" s="27">
        <f>IF('Journal de trading'!$B$409="","",'Journal de trading'!$B$409)</f>
        <v/>
      </c>
      <c r="K422" s="25">
        <f>IF(J422="","",SUMIFS('Journal de trading'!$S$2:$S$1000,'Journal de trading'!$B$2:$B$1000,"&lt;="&amp;J422))</f>
        <v/>
      </c>
    </row>
    <row r="423">
      <c r="J423" s="23">
        <f>IF('Journal de trading'!$B$410="","",'Journal de trading'!$B$410)</f>
        <v/>
      </c>
      <c r="K423" s="21">
        <f>IF(J423="","",SUMIFS('Journal de trading'!$S$2:$S$1000,'Journal de trading'!$B$2:$B$1000,"&lt;="&amp;J423))</f>
        <v/>
      </c>
    </row>
    <row r="424">
      <c r="J424" s="27">
        <f>IF('Journal de trading'!$B$411="","",'Journal de trading'!$B$411)</f>
        <v/>
      </c>
      <c r="K424" s="25">
        <f>IF(J424="","",SUMIFS('Journal de trading'!$S$2:$S$1000,'Journal de trading'!$B$2:$B$1000,"&lt;="&amp;J424))</f>
        <v/>
      </c>
    </row>
    <row r="425">
      <c r="J425" s="23">
        <f>IF('Journal de trading'!$B$412="","",'Journal de trading'!$B$412)</f>
        <v/>
      </c>
      <c r="K425" s="21">
        <f>IF(J425="","",SUMIFS('Journal de trading'!$S$2:$S$1000,'Journal de trading'!$B$2:$B$1000,"&lt;="&amp;J425))</f>
        <v/>
      </c>
    </row>
    <row r="426">
      <c r="J426" s="27">
        <f>IF('Journal de trading'!$B$413="","",'Journal de trading'!$B$413)</f>
        <v/>
      </c>
      <c r="K426" s="25">
        <f>IF(J426="","",SUMIFS('Journal de trading'!$S$2:$S$1000,'Journal de trading'!$B$2:$B$1000,"&lt;="&amp;J426))</f>
        <v/>
      </c>
    </row>
    <row r="427">
      <c r="J427" s="23">
        <f>IF('Journal de trading'!$B$414="","",'Journal de trading'!$B$414)</f>
        <v/>
      </c>
      <c r="K427" s="21">
        <f>IF(J427="","",SUMIFS('Journal de trading'!$S$2:$S$1000,'Journal de trading'!$B$2:$B$1000,"&lt;="&amp;J427))</f>
        <v/>
      </c>
    </row>
    <row r="428">
      <c r="J428" s="27">
        <f>IF('Journal de trading'!$B$415="","",'Journal de trading'!$B$415)</f>
        <v/>
      </c>
      <c r="K428" s="25">
        <f>IF(J428="","",SUMIFS('Journal de trading'!$S$2:$S$1000,'Journal de trading'!$B$2:$B$1000,"&lt;="&amp;J428))</f>
        <v/>
      </c>
    </row>
    <row r="429">
      <c r="J429" s="23">
        <f>IF('Journal de trading'!$B$416="","",'Journal de trading'!$B$416)</f>
        <v/>
      </c>
      <c r="K429" s="21">
        <f>IF(J429="","",SUMIFS('Journal de trading'!$S$2:$S$1000,'Journal de trading'!$B$2:$B$1000,"&lt;="&amp;J429))</f>
        <v/>
      </c>
    </row>
    <row r="430">
      <c r="J430" s="27">
        <f>IF('Journal de trading'!$B$417="","",'Journal de trading'!$B$417)</f>
        <v/>
      </c>
      <c r="K430" s="25">
        <f>IF(J430="","",SUMIFS('Journal de trading'!$S$2:$S$1000,'Journal de trading'!$B$2:$B$1000,"&lt;="&amp;J430))</f>
        <v/>
      </c>
    </row>
    <row r="431">
      <c r="J431" s="23">
        <f>IF('Journal de trading'!$B$418="","",'Journal de trading'!$B$418)</f>
        <v/>
      </c>
      <c r="K431" s="21">
        <f>IF(J431="","",SUMIFS('Journal de trading'!$S$2:$S$1000,'Journal de trading'!$B$2:$B$1000,"&lt;="&amp;J431))</f>
        <v/>
      </c>
    </row>
    <row r="432">
      <c r="J432" s="27">
        <f>IF('Journal de trading'!$B$419="","",'Journal de trading'!$B$419)</f>
        <v/>
      </c>
      <c r="K432" s="25">
        <f>IF(J432="","",SUMIFS('Journal de trading'!$S$2:$S$1000,'Journal de trading'!$B$2:$B$1000,"&lt;="&amp;J432))</f>
        <v/>
      </c>
    </row>
    <row r="433">
      <c r="J433" s="23">
        <f>IF('Journal de trading'!$B$420="","",'Journal de trading'!$B$420)</f>
        <v/>
      </c>
      <c r="K433" s="21">
        <f>IF(J433="","",SUMIFS('Journal de trading'!$S$2:$S$1000,'Journal de trading'!$B$2:$B$1000,"&lt;="&amp;J433))</f>
        <v/>
      </c>
    </row>
    <row r="434">
      <c r="J434" s="27">
        <f>IF('Journal de trading'!$B$421="","",'Journal de trading'!$B$421)</f>
        <v/>
      </c>
      <c r="K434" s="25">
        <f>IF(J434="","",SUMIFS('Journal de trading'!$S$2:$S$1000,'Journal de trading'!$B$2:$B$1000,"&lt;="&amp;J434))</f>
        <v/>
      </c>
    </row>
    <row r="435">
      <c r="J435" s="23">
        <f>IF('Journal de trading'!$B$422="","",'Journal de trading'!$B$422)</f>
        <v/>
      </c>
      <c r="K435" s="21">
        <f>IF(J435="","",SUMIFS('Journal de trading'!$S$2:$S$1000,'Journal de trading'!$B$2:$B$1000,"&lt;="&amp;J435))</f>
        <v/>
      </c>
    </row>
    <row r="436">
      <c r="J436" s="27">
        <f>IF('Journal de trading'!$B$423="","",'Journal de trading'!$B$423)</f>
        <v/>
      </c>
      <c r="K436" s="25">
        <f>IF(J436="","",SUMIFS('Journal de trading'!$S$2:$S$1000,'Journal de trading'!$B$2:$B$1000,"&lt;="&amp;J436))</f>
        <v/>
      </c>
    </row>
    <row r="437">
      <c r="J437" s="23">
        <f>IF('Journal de trading'!$B$424="","",'Journal de trading'!$B$424)</f>
        <v/>
      </c>
      <c r="K437" s="21">
        <f>IF(J437="","",SUMIFS('Journal de trading'!$S$2:$S$1000,'Journal de trading'!$B$2:$B$1000,"&lt;="&amp;J437))</f>
        <v/>
      </c>
    </row>
    <row r="438">
      <c r="J438" s="27">
        <f>IF('Journal de trading'!$B$425="","",'Journal de trading'!$B$425)</f>
        <v/>
      </c>
      <c r="K438" s="25">
        <f>IF(J438="","",SUMIFS('Journal de trading'!$S$2:$S$1000,'Journal de trading'!$B$2:$B$1000,"&lt;="&amp;J438))</f>
        <v/>
      </c>
    </row>
    <row r="439">
      <c r="J439" s="23">
        <f>IF('Journal de trading'!$B$426="","",'Journal de trading'!$B$426)</f>
        <v/>
      </c>
      <c r="K439" s="21">
        <f>IF(J439="","",SUMIFS('Journal de trading'!$S$2:$S$1000,'Journal de trading'!$B$2:$B$1000,"&lt;="&amp;J439))</f>
        <v/>
      </c>
    </row>
    <row r="440">
      <c r="J440" s="27">
        <f>IF('Journal de trading'!$B$427="","",'Journal de trading'!$B$427)</f>
        <v/>
      </c>
      <c r="K440" s="25">
        <f>IF(J440="","",SUMIFS('Journal de trading'!$S$2:$S$1000,'Journal de trading'!$B$2:$B$1000,"&lt;="&amp;J440))</f>
        <v/>
      </c>
    </row>
    <row r="441">
      <c r="J441" s="23">
        <f>IF('Journal de trading'!$B$428="","",'Journal de trading'!$B$428)</f>
        <v/>
      </c>
      <c r="K441" s="21">
        <f>IF(J441="","",SUMIFS('Journal de trading'!$S$2:$S$1000,'Journal de trading'!$B$2:$B$1000,"&lt;="&amp;J441))</f>
        <v/>
      </c>
    </row>
    <row r="442">
      <c r="J442" s="27">
        <f>IF('Journal de trading'!$B$429="","",'Journal de trading'!$B$429)</f>
        <v/>
      </c>
      <c r="K442" s="25">
        <f>IF(J442="","",SUMIFS('Journal de trading'!$S$2:$S$1000,'Journal de trading'!$B$2:$B$1000,"&lt;="&amp;J442))</f>
        <v/>
      </c>
    </row>
    <row r="443">
      <c r="J443" s="23">
        <f>IF('Journal de trading'!$B$430="","",'Journal de trading'!$B$430)</f>
        <v/>
      </c>
      <c r="K443" s="21">
        <f>IF(J443="","",SUMIFS('Journal de trading'!$S$2:$S$1000,'Journal de trading'!$B$2:$B$1000,"&lt;="&amp;J443))</f>
        <v/>
      </c>
    </row>
    <row r="444">
      <c r="J444" s="27">
        <f>IF('Journal de trading'!$B$431="","",'Journal de trading'!$B$431)</f>
        <v/>
      </c>
      <c r="K444" s="25">
        <f>IF(J444="","",SUMIFS('Journal de trading'!$S$2:$S$1000,'Journal de trading'!$B$2:$B$1000,"&lt;="&amp;J444))</f>
        <v/>
      </c>
    </row>
    <row r="445">
      <c r="J445" s="23">
        <f>IF('Journal de trading'!$B$432="","",'Journal de trading'!$B$432)</f>
        <v/>
      </c>
      <c r="K445" s="21">
        <f>IF(J445="","",SUMIFS('Journal de trading'!$S$2:$S$1000,'Journal de trading'!$B$2:$B$1000,"&lt;="&amp;J445))</f>
        <v/>
      </c>
    </row>
    <row r="446">
      <c r="J446" s="27">
        <f>IF('Journal de trading'!$B$433="","",'Journal de trading'!$B$433)</f>
        <v/>
      </c>
      <c r="K446" s="25">
        <f>IF(J446="","",SUMIFS('Journal de trading'!$S$2:$S$1000,'Journal de trading'!$B$2:$B$1000,"&lt;="&amp;J446))</f>
        <v/>
      </c>
    </row>
    <row r="447">
      <c r="J447" s="23">
        <f>IF('Journal de trading'!$B$434="","",'Journal de trading'!$B$434)</f>
        <v/>
      </c>
      <c r="K447" s="21">
        <f>IF(J447="","",SUMIFS('Journal de trading'!$S$2:$S$1000,'Journal de trading'!$B$2:$B$1000,"&lt;="&amp;J447))</f>
        <v/>
      </c>
    </row>
    <row r="448">
      <c r="J448" s="27">
        <f>IF('Journal de trading'!$B$435="","",'Journal de trading'!$B$435)</f>
        <v/>
      </c>
      <c r="K448" s="25">
        <f>IF(J448="","",SUMIFS('Journal de trading'!$S$2:$S$1000,'Journal de trading'!$B$2:$B$1000,"&lt;="&amp;J448))</f>
        <v/>
      </c>
    </row>
    <row r="449">
      <c r="J449" s="23">
        <f>IF('Journal de trading'!$B$436="","",'Journal de trading'!$B$436)</f>
        <v/>
      </c>
      <c r="K449" s="21">
        <f>IF(J449="","",SUMIFS('Journal de trading'!$S$2:$S$1000,'Journal de trading'!$B$2:$B$1000,"&lt;="&amp;J449))</f>
        <v/>
      </c>
    </row>
    <row r="450">
      <c r="J450" s="27">
        <f>IF('Journal de trading'!$B$437="","",'Journal de trading'!$B$437)</f>
        <v/>
      </c>
      <c r="K450" s="25">
        <f>IF(J450="","",SUMIFS('Journal de trading'!$S$2:$S$1000,'Journal de trading'!$B$2:$B$1000,"&lt;="&amp;J450))</f>
        <v/>
      </c>
    </row>
    <row r="451">
      <c r="J451" s="23">
        <f>IF('Journal de trading'!$B$438="","",'Journal de trading'!$B$438)</f>
        <v/>
      </c>
      <c r="K451" s="21">
        <f>IF(J451="","",SUMIFS('Journal de trading'!$S$2:$S$1000,'Journal de trading'!$B$2:$B$1000,"&lt;="&amp;J451))</f>
        <v/>
      </c>
    </row>
    <row r="452">
      <c r="J452" s="27">
        <f>IF('Journal de trading'!$B$439="","",'Journal de trading'!$B$439)</f>
        <v/>
      </c>
      <c r="K452" s="25">
        <f>IF(J452="","",SUMIFS('Journal de trading'!$S$2:$S$1000,'Journal de trading'!$B$2:$B$1000,"&lt;="&amp;J452))</f>
        <v/>
      </c>
    </row>
    <row r="453">
      <c r="J453" s="23">
        <f>IF('Journal de trading'!$B$440="","",'Journal de trading'!$B$440)</f>
        <v/>
      </c>
      <c r="K453" s="21">
        <f>IF(J453="","",SUMIFS('Journal de trading'!$S$2:$S$1000,'Journal de trading'!$B$2:$B$1000,"&lt;="&amp;J453))</f>
        <v/>
      </c>
    </row>
    <row r="454">
      <c r="J454" s="27">
        <f>IF('Journal de trading'!$B$441="","",'Journal de trading'!$B$441)</f>
        <v/>
      </c>
      <c r="K454" s="25">
        <f>IF(J454="","",SUMIFS('Journal de trading'!$S$2:$S$1000,'Journal de trading'!$B$2:$B$1000,"&lt;="&amp;J454))</f>
        <v/>
      </c>
    </row>
    <row r="455">
      <c r="J455" s="23">
        <f>IF('Journal de trading'!$B$442="","",'Journal de trading'!$B$442)</f>
        <v/>
      </c>
      <c r="K455" s="21">
        <f>IF(J455="","",SUMIFS('Journal de trading'!$S$2:$S$1000,'Journal de trading'!$B$2:$B$1000,"&lt;="&amp;J455))</f>
        <v/>
      </c>
    </row>
    <row r="456">
      <c r="J456" s="27">
        <f>IF('Journal de trading'!$B$443="","",'Journal de trading'!$B$443)</f>
        <v/>
      </c>
      <c r="K456" s="25">
        <f>IF(J456="","",SUMIFS('Journal de trading'!$S$2:$S$1000,'Journal de trading'!$B$2:$B$1000,"&lt;="&amp;J456))</f>
        <v/>
      </c>
    </row>
    <row r="457">
      <c r="J457" s="23">
        <f>IF('Journal de trading'!$B$444="","",'Journal de trading'!$B$444)</f>
        <v/>
      </c>
      <c r="K457" s="21">
        <f>IF(J457="","",SUMIFS('Journal de trading'!$S$2:$S$1000,'Journal de trading'!$B$2:$B$1000,"&lt;="&amp;J457))</f>
        <v/>
      </c>
    </row>
    <row r="458">
      <c r="J458" s="27">
        <f>IF('Journal de trading'!$B$445="","",'Journal de trading'!$B$445)</f>
        <v/>
      </c>
      <c r="K458" s="25">
        <f>IF(J458="","",SUMIFS('Journal de trading'!$S$2:$S$1000,'Journal de trading'!$B$2:$B$1000,"&lt;="&amp;J458))</f>
        <v/>
      </c>
    </row>
    <row r="459">
      <c r="J459" s="23">
        <f>IF('Journal de trading'!$B$446="","",'Journal de trading'!$B$446)</f>
        <v/>
      </c>
      <c r="K459" s="21">
        <f>IF(J459="","",SUMIFS('Journal de trading'!$S$2:$S$1000,'Journal de trading'!$B$2:$B$1000,"&lt;="&amp;J459))</f>
        <v/>
      </c>
    </row>
    <row r="460">
      <c r="J460" s="27">
        <f>IF('Journal de trading'!$B$447="","",'Journal de trading'!$B$447)</f>
        <v/>
      </c>
      <c r="K460" s="25">
        <f>IF(J460="","",SUMIFS('Journal de trading'!$S$2:$S$1000,'Journal de trading'!$B$2:$B$1000,"&lt;="&amp;J460))</f>
        <v/>
      </c>
    </row>
    <row r="461">
      <c r="J461" s="23">
        <f>IF('Journal de trading'!$B$448="","",'Journal de trading'!$B$448)</f>
        <v/>
      </c>
      <c r="K461" s="21">
        <f>IF(J461="","",SUMIFS('Journal de trading'!$S$2:$S$1000,'Journal de trading'!$B$2:$B$1000,"&lt;="&amp;J461))</f>
        <v/>
      </c>
    </row>
    <row r="462">
      <c r="J462" s="27">
        <f>IF('Journal de trading'!$B$449="","",'Journal de trading'!$B$449)</f>
        <v/>
      </c>
      <c r="K462" s="25">
        <f>IF(J462="","",SUMIFS('Journal de trading'!$S$2:$S$1000,'Journal de trading'!$B$2:$B$1000,"&lt;="&amp;J462))</f>
        <v/>
      </c>
    </row>
    <row r="463">
      <c r="J463" s="23">
        <f>IF('Journal de trading'!$B$450="","",'Journal de trading'!$B$450)</f>
        <v/>
      </c>
      <c r="K463" s="21">
        <f>IF(J463="","",SUMIFS('Journal de trading'!$S$2:$S$1000,'Journal de trading'!$B$2:$B$1000,"&lt;="&amp;J463))</f>
        <v/>
      </c>
    </row>
    <row r="464">
      <c r="J464" s="27">
        <f>IF('Journal de trading'!$B$451="","",'Journal de trading'!$B$451)</f>
        <v/>
      </c>
      <c r="K464" s="25">
        <f>IF(J464="","",SUMIFS('Journal de trading'!$S$2:$S$1000,'Journal de trading'!$B$2:$B$1000,"&lt;="&amp;J464))</f>
        <v/>
      </c>
    </row>
    <row r="465">
      <c r="J465" s="23">
        <f>IF('Journal de trading'!$B$452="","",'Journal de trading'!$B$452)</f>
        <v/>
      </c>
      <c r="K465" s="21">
        <f>IF(J465="","",SUMIFS('Journal de trading'!$S$2:$S$1000,'Journal de trading'!$B$2:$B$1000,"&lt;="&amp;J465))</f>
        <v/>
      </c>
    </row>
    <row r="466">
      <c r="J466" s="27">
        <f>IF('Journal de trading'!$B$453="","",'Journal de trading'!$B$453)</f>
        <v/>
      </c>
      <c r="K466" s="25">
        <f>IF(J466="","",SUMIFS('Journal de trading'!$S$2:$S$1000,'Journal de trading'!$B$2:$B$1000,"&lt;="&amp;J466))</f>
        <v/>
      </c>
    </row>
    <row r="467">
      <c r="J467" s="23">
        <f>IF('Journal de trading'!$B$454="","",'Journal de trading'!$B$454)</f>
        <v/>
      </c>
      <c r="K467" s="21">
        <f>IF(J467="","",SUMIFS('Journal de trading'!$S$2:$S$1000,'Journal de trading'!$B$2:$B$1000,"&lt;="&amp;J467))</f>
        <v/>
      </c>
    </row>
    <row r="468">
      <c r="J468" s="27">
        <f>IF('Journal de trading'!$B$455="","",'Journal de trading'!$B$455)</f>
        <v/>
      </c>
      <c r="K468" s="25">
        <f>IF(J468="","",SUMIFS('Journal de trading'!$S$2:$S$1000,'Journal de trading'!$B$2:$B$1000,"&lt;="&amp;J468))</f>
        <v/>
      </c>
    </row>
    <row r="469">
      <c r="J469" s="23">
        <f>IF('Journal de trading'!$B$456="","",'Journal de trading'!$B$456)</f>
        <v/>
      </c>
      <c r="K469" s="21">
        <f>IF(J469="","",SUMIFS('Journal de trading'!$S$2:$S$1000,'Journal de trading'!$B$2:$B$1000,"&lt;="&amp;J469))</f>
        <v/>
      </c>
    </row>
    <row r="470">
      <c r="J470" s="27">
        <f>IF('Journal de trading'!$B$457="","",'Journal de trading'!$B$457)</f>
        <v/>
      </c>
      <c r="K470" s="25">
        <f>IF(J470="","",SUMIFS('Journal de trading'!$S$2:$S$1000,'Journal de trading'!$B$2:$B$1000,"&lt;="&amp;J470))</f>
        <v/>
      </c>
    </row>
    <row r="471">
      <c r="J471" s="23">
        <f>IF('Journal de trading'!$B$458="","",'Journal de trading'!$B$458)</f>
        <v/>
      </c>
      <c r="K471" s="21">
        <f>IF(J471="","",SUMIFS('Journal de trading'!$S$2:$S$1000,'Journal de trading'!$B$2:$B$1000,"&lt;="&amp;J471))</f>
        <v/>
      </c>
    </row>
    <row r="472">
      <c r="J472" s="27">
        <f>IF('Journal de trading'!$B$459="","",'Journal de trading'!$B$459)</f>
        <v/>
      </c>
      <c r="K472" s="25">
        <f>IF(J472="","",SUMIFS('Journal de trading'!$S$2:$S$1000,'Journal de trading'!$B$2:$B$1000,"&lt;="&amp;J472))</f>
        <v/>
      </c>
    </row>
    <row r="473">
      <c r="J473" s="23">
        <f>IF('Journal de trading'!$B$460="","",'Journal de trading'!$B$460)</f>
        <v/>
      </c>
      <c r="K473" s="21">
        <f>IF(J473="","",SUMIFS('Journal de trading'!$S$2:$S$1000,'Journal de trading'!$B$2:$B$1000,"&lt;="&amp;J473))</f>
        <v/>
      </c>
    </row>
    <row r="474">
      <c r="J474" s="27">
        <f>IF('Journal de trading'!$B$461="","",'Journal de trading'!$B$461)</f>
        <v/>
      </c>
      <c r="K474" s="25">
        <f>IF(J474="","",SUMIFS('Journal de trading'!$S$2:$S$1000,'Journal de trading'!$B$2:$B$1000,"&lt;="&amp;J474))</f>
        <v/>
      </c>
    </row>
    <row r="475">
      <c r="J475" s="23">
        <f>IF('Journal de trading'!$B$462="","",'Journal de trading'!$B$462)</f>
        <v/>
      </c>
      <c r="K475" s="21">
        <f>IF(J475="","",SUMIFS('Journal de trading'!$S$2:$S$1000,'Journal de trading'!$B$2:$B$1000,"&lt;="&amp;J475))</f>
        <v/>
      </c>
    </row>
    <row r="476">
      <c r="J476" s="27">
        <f>IF('Journal de trading'!$B$463="","",'Journal de trading'!$B$463)</f>
        <v/>
      </c>
      <c r="K476" s="25">
        <f>IF(J476="","",SUMIFS('Journal de trading'!$S$2:$S$1000,'Journal de trading'!$B$2:$B$1000,"&lt;="&amp;J476))</f>
        <v/>
      </c>
    </row>
    <row r="477">
      <c r="J477" s="23">
        <f>IF('Journal de trading'!$B$464="","",'Journal de trading'!$B$464)</f>
        <v/>
      </c>
      <c r="K477" s="21">
        <f>IF(J477="","",SUMIFS('Journal de trading'!$S$2:$S$1000,'Journal de trading'!$B$2:$B$1000,"&lt;="&amp;J477))</f>
        <v/>
      </c>
    </row>
    <row r="478">
      <c r="J478" s="27">
        <f>IF('Journal de trading'!$B$465="","",'Journal de trading'!$B$465)</f>
        <v/>
      </c>
      <c r="K478" s="25">
        <f>IF(J478="","",SUMIFS('Journal de trading'!$S$2:$S$1000,'Journal de trading'!$B$2:$B$1000,"&lt;="&amp;J478))</f>
        <v/>
      </c>
    </row>
    <row r="479">
      <c r="J479" s="23">
        <f>IF('Journal de trading'!$B$466="","",'Journal de trading'!$B$466)</f>
        <v/>
      </c>
      <c r="K479" s="21">
        <f>IF(J479="","",SUMIFS('Journal de trading'!$S$2:$S$1000,'Journal de trading'!$B$2:$B$1000,"&lt;="&amp;J479))</f>
        <v/>
      </c>
    </row>
    <row r="480">
      <c r="J480" s="27">
        <f>IF('Journal de trading'!$B$467="","",'Journal de trading'!$B$467)</f>
        <v/>
      </c>
      <c r="K480" s="25">
        <f>IF(J480="","",SUMIFS('Journal de trading'!$S$2:$S$1000,'Journal de trading'!$B$2:$B$1000,"&lt;="&amp;J480))</f>
        <v/>
      </c>
    </row>
    <row r="481">
      <c r="J481" s="23">
        <f>IF('Journal de trading'!$B$468="","",'Journal de trading'!$B$468)</f>
        <v/>
      </c>
      <c r="K481" s="21">
        <f>IF(J481="","",SUMIFS('Journal de trading'!$S$2:$S$1000,'Journal de trading'!$B$2:$B$1000,"&lt;="&amp;J481))</f>
        <v/>
      </c>
    </row>
    <row r="482">
      <c r="J482" s="27">
        <f>IF('Journal de trading'!$B$469="","",'Journal de trading'!$B$469)</f>
        <v/>
      </c>
      <c r="K482" s="25">
        <f>IF(J482="","",SUMIFS('Journal de trading'!$S$2:$S$1000,'Journal de trading'!$B$2:$B$1000,"&lt;="&amp;J482))</f>
        <v/>
      </c>
    </row>
    <row r="483">
      <c r="J483" s="23">
        <f>IF('Journal de trading'!$B$470="","",'Journal de trading'!$B$470)</f>
        <v/>
      </c>
      <c r="K483" s="21">
        <f>IF(J483="","",SUMIFS('Journal de trading'!$S$2:$S$1000,'Journal de trading'!$B$2:$B$1000,"&lt;="&amp;J483))</f>
        <v/>
      </c>
    </row>
    <row r="484">
      <c r="J484" s="27">
        <f>IF('Journal de trading'!$B$471="","",'Journal de trading'!$B$471)</f>
        <v/>
      </c>
      <c r="K484" s="25">
        <f>IF(J484="","",SUMIFS('Journal de trading'!$S$2:$S$1000,'Journal de trading'!$B$2:$B$1000,"&lt;="&amp;J484))</f>
        <v/>
      </c>
    </row>
    <row r="485">
      <c r="J485" s="23">
        <f>IF('Journal de trading'!$B$472="","",'Journal de trading'!$B$472)</f>
        <v/>
      </c>
      <c r="K485" s="21">
        <f>IF(J485="","",SUMIFS('Journal de trading'!$S$2:$S$1000,'Journal de trading'!$B$2:$B$1000,"&lt;="&amp;J485))</f>
        <v/>
      </c>
    </row>
    <row r="486">
      <c r="J486" s="27">
        <f>IF('Journal de trading'!$B$473="","",'Journal de trading'!$B$473)</f>
        <v/>
      </c>
      <c r="K486" s="25">
        <f>IF(J486="","",SUMIFS('Journal de trading'!$S$2:$S$1000,'Journal de trading'!$B$2:$B$1000,"&lt;="&amp;J486))</f>
        <v/>
      </c>
    </row>
    <row r="487">
      <c r="J487" s="23">
        <f>IF('Journal de trading'!$B$474="","",'Journal de trading'!$B$474)</f>
        <v/>
      </c>
      <c r="K487" s="21">
        <f>IF(J487="","",SUMIFS('Journal de trading'!$S$2:$S$1000,'Journal de trading'!$B$2:$B$1000,"&lt;="&amp;J487))</f>
        <v/>
      </c>
    </row>
    <row r="488">
      <c r="J488" s="27">
        <f>IF('Journal de trading'!$B$475="","",'Journal de trading'!$B$475)</f>
        <v/>
      </c>
      <c r="K488" s="25">
        <f>IF(J488="","",SUMIFS('Journal de trading'!$S$2:$S$1000,'Journal de trading'!$B$2:$B$1000,"&lt;="&amp;J488))</f>
        <v/>
      </c>
    </row>
    <row r="489">
      <c r="J489" s="23">
        <f>IF('Journal de trading'!$B$476="","",'Journal de trading'!$B$476)</f>
        <v/>
      </c>
      <c r="K489" s="21">
        <f>IF(J489="","",SUMIFS('Journal de trading'!$S$2:$S$1000,'Journal de trading'!$B$2:$B$1000,"&lt;="&amp;J489))</f>
        <v/>
      </c>
    </row>
    <row r="490">
      <c r="J490" s="27">
        <f>IF('Journal de trading'!$B$477="","",'Journal de trading'!$B$477)</f>
        <v/>
      </c>
      <c r="K490" s="25">
        <f>IF(J490="","",SUMIFS('Journal de trading'!$S$2:$S$1000,'Journal de trading'!$B$2:$B$1000,"&lt;="&amp;J490))</f>
        <v/>
      </c>
    </row>
    <row r="491">
      <c r="J491" s="23">
        <f>IF('Journal de trading'!$B$478="","",'Journal de trading'!$B$478)</f>
        <v/>
      </c>
      <c r="K491" s="21">
        <f>IF(J491="","",SUMIFS('Journal de trading'!$S$2:$S$1000,'Journal de trading'!$B$2:$B$1000,"&lt;="&amp;J491))</f>
        <v/>
      </c>
    </row>
    <row r="492">
      <c r="J492" s="27">
        <f>IF('Journal de trading'!$B$479="","",'Journal de trading'!$B$479)</f>
        <v/>
      </c>
      <c r="K492" s="25">
        <f>IF(J492="","",SUMIFS('Journal de trading'!$S$2:$S$1000,'Journal de trading'!$B$2:$B$1000,"&lt;="&amp;J492))</f>
        <v/>
      </c>
    </row>
    <row r="493">
      <c r="J493" s="23">
        <f>IF('Journal de trading'!$B$480="","",'Journal de trading'!$B$480)</f>
        <v/>
      </c>
      <c r="K493" s="21">
        <f>IF(J493="","",SUMIFS('Journal de trading'!$S$2:$S$1000,'Journal de trading'!$B$2:$B$1000,"&lt;="&amp;J493))</f>
        <v/>
      </c>
    </row>
    <row r="494">
      <c r="J494" s="27">
        <f>IF('Journal de trading'!$B$481="","",'Journal de trading'!$B$481)</f>
        <v/>
      </c>
      <c r="K494" s="25">
        <f>IF(J494="","",SUMIFS('Journal de trading'!$S$2:$S$1000,'Journal de trading'!$B$2:$B$1000,"&lt;="&amp;J494))</f>
        <v/>
      </c>
    </row>
    <row r="495">
      <c r="J495" s="23">
        <f>IF('Journal de trading'!$B$482="","",'Journal de trading'!$B$482)</f>
        <v/>
      </c>
      <c r="K495" s="21">
        <f>IF(J495="","",SUMIFS('Journal de trading'!$S$2:$S$1000,'Journal de trading'!$B$2:$B$1000,"&lt;="&amp;J495))</f>
        <v/>
      </c>
    </row>
    <row r="496">
      <c r="J496" s="27">
        <f>IF('Journal de trading'!$B$483="","",'Journal de trading'!$B$483)</f>
        <v/>
      </c>
      <c r="K496" s="25">
        <f>IF(J496="","",SUMIFS('Journal de trading'!$S$2:$S$1000,'Journal de trading'!$B$2:$B$1000,"&lt;="&amp;J496))</f>
        <v/>
      </c>
    </row>
    <row r="497">
      <c r="J497" s="23">
        <f>IF('Journal de trading'!$B$484="","",'Journal de trading'!$B$484)</f>
        <v/>
      </c>
      <c r="K497" s="21">
        <f>IF(J497="","",SUMIFS('Journal de trading'!$S$2:$S$1000,'Journal de trading'!$B$2:$B$1000,"&lt;="&amp;J497))</f>
        <v/>
      </c>
    </row>
    <row r="498">
      <c r="J498" s="27">
        <f>IF('Journal de trading'!$B$485="","",'Journal de trading'!$B$485)</f>
        <v/>
      </c>
      <c r="K498" s="25">
        <f>IF(J498="","",SUMIFS('Journal de trading'!$S$2:$S$1000,'Journal de trading'!$B$2:$B$1000,"&lt;="&amp;J498))</f>
        <v/>
      </c>
    </row>
    <row r="499">
      <c r="J499" s="23">
        <f>IF('Journal de trading'!$B$486="","",'Journal de trading'!$B$486)</f>
        <v/>
      </c>
      <c r="K499" s="21">
        <f>IF(J499="","",SUMIFS('Journal de trading'!$S$2:$S$1000,'Journal de trading'!$B$2:$B$1000,"&lt;="&amp;J499))</f>
        <v/>
      </c>
    </row>
    <row r="500">
      <c r="J500" s="27">
        <f>IF('Journal de trading'!$B$487="","",'Journal de trading'!$B$487)</f>
        <v/>
      </c>
      <c r="K500" s="25">
        <f>IF(J500="","",SUMIFS('Journal de trading'!$S$2:$S$1000,'Journal de trading'!$B$2:$B$1000,"&lt;="&amp;J500))</f>
        <v/>
      </c>
    </row>
    <row r="501">
      <c r="J501" s="23">
        <f>IF('Journal de trading'!$B$488="","",'Journal de trading'!$B$488)</f>
        <v/>
      </c>
      <c r="K501" s="21">
        <f>IF(J501="","",SUMIFS('Journal de trading'!$S$2:$S$1000,'Journal de trading'!$B$2:$B$1000,"&lt;="&amp;J501))</f>
        <v/>
      </c>
    </row>
    <row r="502">
      <c r="J502" s="27">
        <f>IF('Journal de trading'!$B$489="","",'Journal de trading'!$B$489)</f>
        <v/>
      </c>
      <c r="K502" s="25">
        <f>IF(J502="","",SUMIFS('Journal de trading'!$S$2:$S$1000,'Journal de trading'!$B$2:$B$1000,"&lt;="&amp;J502))</f>
        <v/>
      </c>
    </row>
    <row r="503">
      <c r="J503" s="23">
        <f>IF('Journal de trading'!$B$490="","",'Journal de trading'!$B$490)</f>
        <v/>
      </c>
      <c r="K503" s="21">
        <f>IF(J503="","",SUMIFS('Journal de trading'!$S$2:$S$1000,'Journal de trading'!$B$2:$B$1000,"&lt;="&amp;J503))</f>
        <v/>
      </c>
    </row>
    <row r="504">
      <c r="J504" s="27">
        <f>IF('Journal de trading'!$B$491="","",'Journal de trading'!$B$491)</f>
        <v/>
      </c>
      <c r="K504" s="25">
        <f>IF(J504="","",SUMIFS('Journal de trading'!$S$2:$S$1000,'Journal de trading'!$B$2:$B$1000,"&lt;="&amp;J504))</f>
        <v/>
      </c>
    </row>
    <row r="505">
      <c r="J505" s="23">
        <f>IF('Journal de trading'!$B$492="","",'Journal de trading'!$B$492)</f>
        <v/>
      </c>
      <c r="K505" s="21">
        <f>IF(J505="","",SUMIFS('Journal de trading'!$S$2:$S$1000,'Journal de trading'!$B$2:$B$1000,"&lt;="&amp;J505))</f>
        <v/>
      </c>
    </row>
    <row r="506">
      <c r="J506" s="27">
        <f>IF('Journal de trading'!$B$493="","",'Journal de trading'!$B$493)</f>
        <v/>
      </c>
      <c r="K506" s="25">
        <f>IF(J506="","",SUMIFS('Journal de trading'!$S$2:$S$1000,'Journal de trading'!$B$2:$B$1000,"&lt;="&amp;J506))</f>
        <v/>
      </c>
    </row>
    <row r="507">
      <c r="J507" s="23">
        <f>IF('Journal de trading'!$B$494="","",'Journal de trading'!$B$494)</f>
        <v/>
      </c>
      <c r="K507" s="21">
        <f>IF(J507="","",SUMIFS('Journal de trading'!$S$2:$S$1000,'Journal de trading'!$B$2:$B$1000,"&lt;="&amp;J507))</f>
        <v/>
      </c>
    </row>
    <row r="508">
      <c r="J508" s="27">
        <f>IF('Journal de trading'!$B$495="","",'Journal de trading'!$B$495)</f>
        <v/>
      </c>
      <c r="K508" s="25">
        <f>IF(J508="","",SUMIFS('Journal de trading'!$S$2:$S$1000,'Journal de trading'!$B$2:$B$1000,"&lt;="&amp;J508))</f>
        <v/>
      </c>
    </row>
    <row r="509">
      <c r="J509" s="23">
        <f>IF('Journal de trading'!$B$496="","",'Journal de trading'!$B$496)</f>
        <v/>
      </c>
      <c r="K509" s="21">
        <f>IF(J509="","",SUMIFS('Journal de trading'!$S$2:$S$1000,'Journal de trading'!$B$2:$B$1000,"&lt;="&amp;J509))</f>
        <v/>
      </c>
    </row>
    <row r="510">
      <c r="J510" s="27">
        <f>IF('Journal de trading'!$B$497="","",'Journal de trading'!$B$497)</f>
        <v/>
      </c>
      <c r="K510" s="25">
        <f>IF(J510="","",SUMIFS('Journal de trading'!$S$2:$S$1000,'Journal de trading'!$B$2:$B$1000,"&lt;="&amp;J510))</f>
        <v/>
      </c>
    </row>
    <row r="511">
      <c r="J511" s="23">
        <f>IF('Journal de trading'!$B$498="","",'Journal de trading'!$B$498)</f>
        <v/>
      </c>
      <c r="K511" s="21">
        <f>IF(J511="","",SUMIFS('Journal de trading'!$S$2:$S$1000,'Journal de trading'!$B$2:$B$1000,"&lt;="&amp;J511))</f>
        <v/>
      </c>
    </row>
    <row r="512">
      <c r="J512" s="27">
        <f>IF('Journal de trading'!$B$499="","",'Journal de trading'!$B$499)</f>
        <v/>
      </c>
      <c r="K512" s="25">
        <f>IF(J512="","",SUMIFS('Journal de trading'!$S$2:$S$1000,'Journal de trading'!$B$2:$B$1000,"&lt;="&amp;J512))</f>
        <v/>
      </c>
    </row>
    <row r="513">
      <c r="J513" s="23">
        <f>IF('Journal de trading'!$B$500="","",'Journal de trading'!$B$500)</f>
        <v/>
      </c>
      <c r="K513" s="21">
        <f>IF(J513="","",SUMIFS('Journal de trading'!$S$2:$S$1000,'Journal de trading'!$B$2:$B$1000,"&lt;="&amp;J513))</f>
        <v/>
      </c>
    </row>
    <row r="514">
      <c r="J514" s="27">
        <f>IF('Journal de trading'!$B$501="","",'Journal de trading'!$B$501)</f>
        <v/>
      </c>
      <c r="K514" s="25">
        <f>IF(J514="","",SUMIFS('Journal de trading'!$S$2:$S$1000,'Journal de trading'!$B$2:$B$1000,"&lt;="&amp;J514))</f>
        <v/>
      </c>
    </row>
    <row r="515">
      <c r="J515" s="23">
        <f>IF('Journal de trading'!$B$502="","",'Journal de trading'!$B$502)</f>
        <v/>
      </c>
      <c r="K515" s="21">
        <f>IF(J515="","",SUMIFS('Journal de trading'!$S$2:$S$1000,'Journal de trading'!$B$2:$B$1000,"&lt;="&amp;J515))</f>
        <v/>
      </c>
    </row>
    <row r="516">
      <c r="J516" s="27">
        <f>IF('Journal de trading'!$B$503="","",'Journal de trading'!$B$503)</f>
        <v/>
      </c>
      <c r="K516" s="25">
        <f>IF(J516="","",SUMIFS('Journal de trading'!$S$2:$S$1000,'Journal de trading'!$B$2:$B$1000,"&lt;="&amp;J516))</f>
        <v/>
      </c>
    </row>
    <row r="517">
      <c r="J517" s="23">
        <f>IF('Journal de trading'!$B$504="","",'Journal de trading'!$B$504)</f>
        <v/>
      </c>
      <c r="K517" s="21">
        <f>IF(J517="","",SUMIFS('Journal de trading'!$S$2:$S$1000,'Journal de trading'!$B$2:$B$1000,"&lt;="&amp;J517))</f>
        <v/>
      </c>
    </row>
    <row r="518">
      <c r="J518" s="27">
        <f>IF('Journal de trading'!$B$505="","",'Journal de trading'!$B$505)</f>
        <v/>
      </c>
      <c r="K518" s="25">
        <f>IF(J518="","",SUMIFS('Journal de trading'!$S$2:$S$1000,'Journal de trading'!$B$2:$B$1000,"&lt;="&amp;J518))</f>
        <v/>
      </c>
    </row>
    <row r="519">
      <c r="J519" s="23">
        <f>IF('Journal de trading'!$B$506="","",'Journal de trading'!$B$506)</f>
        <v/>
      </c>
      <c r="K519" s="21">
        <f>IF(J519="","",SUMIFS('Journal de trading'!$S$2:$S$1000,'Journal de trading'!$B$2:$B$1000,"&lt;="&amp;J519))</f>
        <v/>
      </c>
    </row>
    <row r="520">
      <c r="J520" s="27">
        <f>IF('Journal de trading'!$B$507="","",'Journal de trading'!$B$507)</f>
        <v/>
      </c>
      <c r="K520" s="25">
        <f>IF(J520="","",SUMIFS('Journal de trading'!$S$2:$S$1000,'Journal de trading'!$B$2:$B$1000,"&lt;="&amp;J520))</f>
        <v/>
      </c>
    </row>
    <row r="521">
      <c r="J521" s="23">
        <f>IF('Journal de trading'!$B$508="","",'Journal de trading'!$B$508)</f>
        <v/>
      </c>
      <c r="K521" s="21">
        <f>IF(J521="","",SUMIFS('Journal de trading'!$S$2:$S$1000,'Journal de trading'!$B$2:$B$1000,"&lt;="&amp;J521))</f>
        <v/>
      </c>
    </row>
    <row r="522">
      <c r="J522" s="27">
        <f>IF('Journal de trading'!$B$509="","",'Journal de trading'!$B$509)</f>
        <v/>
      </c>
      <c r="K522" s="25">
        <f>IF(J522="","",SUMIFS('Journal de trading'!$S$2:$S$1000,'Journal de trading'!$B$2:$B$1000,"&lt;="&amp;J522))</f>
        <v/>
      </c>
    </row>
    <row r="523">
      <c r="J523" s="23">
        <f>IF('Journal de trading'!$B$510="","",'Journal de trading'!$B$510)</f>
        <v/>
      </c>
      <c r="K523" s="21">
        <f>IF(J523="","",SUMIFS('Journal de trading'!$S$2:$S$1000,'Journal de trading'!$B$2:$B$1000,"&lt;="&amp;J523))</f>
        <v/>
      </c>
    </row>
    <row r="524">
      <c r="J524" s="27">
        <f>IF('Journal de trading'!$B$511="","",'Journal de trading'!$B$511)</f>
        <v/>
      </c>
      <c r="K524" s="25">
        <f>IF(J524="","",SUMIFS('Journal de trading'!$S$2:$S$1000,'Journal de trading'!$B$2:$B$1000,"&lt;="&amp;J524))</f>
        <v/>
      </c>
    </row>
    <row r="525">
      <c r="J525" s="23">
        <f>IF('Journal de trading'!$B$512="","",'Journal de trading'!$B$512)</f>
        <v/>
      </c>
      <c r="K525" s="21">
        <f>IF(J525="","",SUMIFS('Journal de trading'!$S$2:$S$1000,'Journal de trading'!$B$2:$B$1000,"&lt;="&amp;J525))</f>
        <v/>
      </c>
    </row>
    <row r="526">
      <c r="J526" s="27">
        <f>IF('Journal de trading'!$B$513="","",'Journal de trading'!$B$513)</f>
        <v/>
      </c>
      <c r="K526" s="25">
        <f>IF(J526="","",SUMIFS('Journal de trading'!$S$2:$S$1000,'Journal de trading'!$B$2:$B$1000,"&lt;="&amp;J526))</f>
        <v/>
      </c>
    </row>
    <row r="527">
      <c r="J527" s="23">
        <f>IF('Journal de trading'!$B$514="","",'Journal de trading'!$B$514)</f>
        <v/>
      </c>
      <c r="K527" s="21">
        <f>IF(J527="","",SUMIFS('Journal de trading'!$S$2:$S$1000,'Journal de trading'!$B$2:$B$1000,"&lt;="&amp;J527))</f>
        <v/>
      </c>
    </row>
    <row r="528">
      <c r="J528" s="27">
        <f>IF('Journal de trading'!$B$515="","",'Journal de trading'!$B$515)</f>
        <v/>
      </c>
      <c r="K528" s="25">
        <f>IF(J528="","",SUMIFS('Journal de trading'!$S$2:$S$1000,'Journal de trading'!$B$2:$B$1000,"&lt;="&amp;J528))</f>
        <v/>
      </c>
    </row>
    <row r="529">
      <c r="J529" s="23">
        <f>IF('Journal de trading'!$B$516="","",'Journal de trading'!$B$516)</f>
        <v/>
      </c>
      <c r="K529" s="21">
        <f>IF(J529="","",SUMIFS('Journal de trading'!$S$2:$S$1000,'Journal de trading'!$B$2:$B$1000,"&lt;="&amp;J529))</f>
        <v/>
      </c>
    </row>
    <row r="530">
      <c r="J530" s="27">
        <f>IF('Journal de trading'!$B$517="","",'Journal de trading'!$B$517)</f>
        <v/>
      </c>
      <c r="K530" s="25">
        <f>IF(J530="","",SUMIFS('Journal de trading'!$S$2:$S$1000,'Journal de trading'!$B$2:$B$1000,"&lt;="&amp;J530))</f>
        <v/>
      </c>
    </row>
    <row r="531">
      <c r="J531" s="23">
        <f>IF('Journal de trading'!$B$518="","",'Journal de trading'!$B$518)</f>
        <v/>
      </c>
      <c r="K531" s="21">
        <f>IF(J531="","",SUMIFS('Journal de trading'!$S$2:$S$1000,'Journal de trading'!$B$2:$B$1000,"&lt;="&amp;J531))</f>
        <v/>
      </c>
    </row>
    <row r="532">
      <c r="J532" s="27">
        <f>IF('Journal de trading'!$B$519="","",'Journal de trading'!$B$519)</f>
        <v/>
      </c>
      <c r="K532" s="25">
        <f>IF(J532="","",SUMIFS('Journal de trading'!$S$2:$S$1000,'Journal de trading'!$B$2:$B$1000,"&lt;="&amp;J532))</f>
        <v/>
      </c>
    </row>
    <row r="533">
      <c r="J533" s="23">
        <f>IF('Journal de trading'!$B$520="","",'Journal de trading'!$B$520)</f>
        <v/>
      </c>
      <c r="K533" s="21">
        <f>IF(J533="","",SUMIFS('Journal de trading'!$S$2:$S$1000,'Journal de trading'!$B$2:$B$1000,"&lt;="&amp;J533))</f>
        <v/>
      </c>
    </row>
    <row r="534">
      <c r="J534" s="27">
        <f>IF('Journal de trading'!$B$521="","",'Journal de trading'!$B$521)</f>
        <v/>
      </c>
      <c r="K534" s="25">
        <f>IF(J534="","",SUMIFS('Journal de trading'!$S$2:$S$1000,'Journal de trading'!$B$2:$B$1000,"&lt;="&amp;J534))</f>
        <v/>
      </c>
    </row>
    <row r="535">
      <c r="J535" s="23">
        <f>IF('Journal de trading'!$B$522="","",'Journal de trading'!$B$522)</f>
        <v/>
      </c>
      <c r="K535" s="21">
        <f>IF(J535="","",SUMIFS('Journal de trading'!$S$2:$S$1000,'Journal de trading'!$B$2:$B$1000,"&lt;="&amp;J535))</f>
        <v/>
      </c>
    </row>
    <row r="536">
      <c r="J536" s="27">
        <f>IF('Journal de trading'!$B$523="","",'Journal de trading'!$B$523)</f>
        <v/>
      </c>
      <c r="K536" s="25">
        <f>IF(J536="","",SUMIFS('Journal de trading'!$S$2:$S$1000,'Journal de trading'!$B$2:$B$1000,"&lt;="&amp;J536))</f>
        <v/>
      </c>
    </row>
    <row r="537">
      <c r="J537" s="23">
        <f>IF('Journal de trading'!$B$524="","",'Journal de trading'!$B$524)</f>
        <v/>
      </c>
      <c r="K537" s="21">
        <f>IF(J537="","",SUMIFS('Journal de trading'!$S$2:$S$1000,'Journal de trading'!$B$2:$B$1000,"&lt;="&amp;J537))</f>
        <v/>
      </c>
    </row>
    <row r="538">
      <c r="J538" s="27">
        <f>IF('Journal de trading'!$B$525="","",'Journal de trading'!$B$525)</f>
        <v/>
      </c>
      <c r="K538" s="25">
        <f>IF(J538="","",SUMIFS('Journal de trading'!$S$2:$S$1000,'Journal de trading'!$B$2:$B$1000,"&lt;="&amp;J538))</f>
        <v/>
      </c>
    </row>
    <row r="539">
      <c r="J539" s="23">
        <f>IF('Journal de trading'!$B$526="","",'Journal de trading'!$B$526)</f>
        <v/>
      </c>
      <c r="K539" s="21">
        <f>IF(J539="","",SUMIFS('Journal de trading'!$S$2:$S$1000,'Journal de trading'!$B$2:$B$1000,"&lt;="&amp;J539))</f>
        <v/>
      </c>
    </row>
    <row r="540">
      <c r="J540" s="27">
        <f>IF('Journal de trading'!$B$527="","",'Journal de trading'!$B$527)</f>
        <v/>
      </c>
      <c r="K540" s="25">
        <f>IF(J540="","",SUMIFS('Journal de trading'!$S$2:$S$1000,'Journal de trading'!$B$2:$B$1000,"&lt;="&amp;J540))</f>
        <v/>
      </c>
    </row>
    <row r="541">
      <c r="J541" s="23">
        <f>IF('Journal de trading'!$B$528="","",'Journal de trading'!$B$528)</f>
        <v/>
      </c>
      <c r="K541" s="21">
        <f>IF(J541="","",SUMIFS('Journal de trading'!$S$2:$S$1000,'Journal de trading'!$B$2:$B$1000,"&lt;="&amp;J541))</f>
        <v/>
      </c>
    </row>
    <row r="542">
      <c r="J542" s="27">
        <f>IF('Journal de trading'!$B$529="","",'Journal de trading'!$B$529)</f>
        <v/>
      </c>
      <c r="K542" s="25">
        <f>IF(J542="","",SUMIFS('Journal de trading'!$S$2:$S$1000,'Journal de trading'!$B$2:$B$1000,"&lt;="&amp;J542))</f>
        <v/>
      </c>
    </row>
    <row r="543">
      <c r="J543" s="23">
        <f>IF('Journal de trading'!$B$530="","",'Journal de trading'!$B$530)</f>
        <v/>
      </c>
      <c r="K543" s="21">
        <f>IF(J543="","",SUMIFS('Journal de trading'!$S$2:$S$1000,'Journal de trading'!$B$2:$B$1000,"&lt;="&amp;J543))</f>
        <v/>
      </c>
    </row>
    <row r="544">
      <c r="J544" s="27">
        <f>IF('Journal de trading'!$B$531="","",'Journal de trading'!$B$531)</f>
        <v/>
      </c>
      <c r="K544" s="25">
        <f>IF(J544="","",SUMIFS('Journal de trading'!$S$2:$S$1000,'Journal de trading'!$B$2:$B$1000,"&lt;="&amp;J544))</f>
        <v/>
      </c>
    </row>
    <row r="545">
      <c r="J545" s="23">
        <f>IF('Journal de trading'!$B$532="","",'Journal de trading'!$B$532)</f>
        <v/>
      </c>
      <c r="K545" s="21">
        <f>IF(J545="","",SUMIFS('Journal de trading'!$S$2:$S$1000,'Journal de trading'!$B$2:$B$1000,"&lt;="&amp;J545))</f>
        <v/>
      </c>
    </row>
    <row r="546">
      <c r="J546" s="27">
        <f>IF('Journal de trading'!$B$533="","",'Journal de trading'!$B$533)</f>
        <v/>
      </c>
      <c r="K546" s="25">
        <f>IF(J546="","",SUMIFS('Journal de trading'!$S$2:$S$1000,'Journal de trading'!$B$2:$B$1000,"&lt;="&amp;J546))</f>
        <v/>
      </c>
    </row>
    <row r="547">
      <c r="J547" s="23">
        <f>IF('Journal de trading'!$B$534="","",'Journal de trading'!$B$534)</f>
        <v/>
      </c>
      <c r="K547" s="21">
        <f>IF(J547="","",SUMIFS('Journal de trading'!$S$2:$S$1000,'Journal de trading'!$B$2:$B$1000,"&lt;="&amp;J547))</f>
        <v/>
      </c>
    </row>
    <row r="548">
      <c r="J548" s="27">
        <f>IF('Journal de trading'!$B$535="","",'Journal de trading'!$B$535)</f>
        <v/>
      </c>
      <c r="K548" s="25">
        <f>IF(J548="","",SUMIFS('Journal de trading'!$S$2:$S$1000,'Journal de trading'!$B$2:$B$1000,"&lt;="&amp;J548))</f>
        <v/>
      </c>
    </row>
    <row r="549">
      <c r="J549" s="23">
        <f>IF('Journal de trading'!$B$536="","",'Journal de trading'!$B$536)</f>
        <v/>
      </c>
      <c r="K549" s="21">
        <f>IF(J549="","",SUMIFS('Journal de trading'!$S$2:$S$1000,'Journal de trading'!$B$2:$B$1000,"&lt;="&amp;J549))</f>
        <v/>
      </c>
    </row>
    <row r="550">
      <c r="J550" s="27">
        <f>IF('Journal de trading'!$B$537="","",'Journal de trading'!$B$537)</f>
        <v/>
      </c>
      <c r="K550" s="25">
        <f>IF(J550="","",SUMIFS('Journal de trading'!$S$2:$S$1000,'Journal de trading'!$B$2:$B$1000,"&lt;="&amp;J550))</f>
        <v/>
      </c>
    </row>
    <row r="551">
      <c r="J551" s="23">
        <f>IF('Journal de trading'!$B$538="","",'Journal de trading'!$B$538)</f>
        <v/>
      </c>
      <c r="K551" s="21">
        <f>IF(J551="","",SUMIFS('Journal de trading'!$S$2:$S$1000,'Journal de trading'!$B$2:$B$1000,"&lt;="&amp;J551))</f>
        <v/>
      </c>
    </row>
    <row r="552">
      <c r="J552" s="27">
        <f>IF('Journal de trading'!$B$539="","",'Journal de trading'!$B$539)</f>
        <v/>
      </c>
      <c r="K552" s="25">
        <f>IF(J552="","",SUMIFS('Journal de trading'!$S$2:$S$1000,'Journal de trading'!$B$2:$B$1000,"&lt;="&amp;J552))</f>
        <v/>
      </c>
    </row>
    <row r="553">
      <c r="J553" s="23">
        <f>IF('Journal de trading'!$B$540="","",'Journal de trading'!$B$540)</f>
        <v/>
      </c>
      <c r="K553" s="21">
        <f>IF(J553="","",SUMIFS('Journal de trading'!$S$2:$S$1000,'Journal de trading'!$B$2:$B$1000,"&lt;="&amp;J553))</f>
        <v/>
      </c>
    </row>
    <row r="554">
      <c r="J554" s="27">
        <f>IF('Journal de trading'!$B$541="","",'Journal de trading'!$B$541)</f>
        <v/>
      </c>
      <c r="K554" s="25">
        <f>IF(J554="","",SUMIFS('Journal de trading'!$S$2:$S$1000,'Journal de trading'!$B$2:$B$1000,"&lt;="&amp;J554))</f>
        <v/>
      </c>
    </row>
    <row r="555">
      <c r="J555" s="23">
        <f>IF('Journal de trading'!$B$542="","",'Journal de trading'!$B$542)</f>
        <v/>
      </c>
      <c r="K555" s="21">
        <f>IF(J555="","",SUMIFS('Journal de trading'!$S$2:$S$1000,'Journal de trading'!$B$2:$B$1000,"&lt;="&amp;J555))</f>
        <v/>
      </c>
    </row>
    <row r="556">
      <c r="J556" s="27">
        <f>IF('Journal de trading'!$B$543="","",'Journal de trading'!$B$543)</f>
        <v/>
      </c>
      <c r="K556" s="25">
        <f>IF(J556="","",SUMIFS('Journal de trading'!$S$2:$S$1000,'Journal de trading'!$B$2:$B$1000,"&lt;="&amp;J556))</f>
        <v/>
      </c>
    </row>
    <row r="557">
      <c r="J557" s="23">
        <f>IF('Journal de trading'!$B$544="","",'Journal de trading'!$B$544)</f>
        <v/>
      </c>
      <c r="K557" s="21">
        <f>IF(J557="","",SUMIFS('Journal de trading'!$S$2:$S$1000,'Journal de trading'!$B$2:$B$1000,"&lt;="&amp;J557))</f>
        <v/>
      </c>
    </row>
    <row r="558">
      <c r="J558" s="27">
        <f>IF('Journal de trading'!$B$545="","",'Journal de trading'!$B$545)</f>
        <v/>
      </c>
      <c r="K558" s="25">
        <f>IF(J558="","",SUMIFS('Journal de trading'!$S$2:$S$1000,'Journal de trading'!$B$2:$B$1000,"&lt;="&amp;J558))</f>
        <v/>
      </c>
    </row>
    <row r="559">
      <c r="J559" s="23">
        <f>IF('Journal de trading'!$B$546="","",'Journal de trading'!$B$546)</f>
        <v/>
      </c>
      <c r="K559" s="21">
        <f>IF(J559="","",SUMIFS('Journal de trading'!$S$2:$S$1000,'Journal de trading'!$B$2:$B$1000,"&lt;="&amp;J559))</f>
        <v/>
      </c>
    </row>
    <row r="560">
      <c r="J560" s="27">
        <f>IF('Journal de trading'!$B$547="","",'Journal de trading'!$B$547)</f>
        <v/>
      </c>
      <c r="K560" s="25">
        <f>IF(J560="","",SUMIFS('Journal de trading'!$S$2:$S$1000,'Journal de trading'!$B$2:$B$1000,"&lt;="&amp;J560))</f>
        <v/>
      </c>
    </row>
    <row r="561">
      <c r="J561" s="23">
        <f>IF('Journal de trading'!$B$548="","",'Journal de trading'!$B$548)</f>
        <v/>
      </c>
      <c r="K561" s="21">
        <f>IF(J561="","",SUMIFS('Journal de trading'!$S$2:$S$1000,'Journal de trading'!$B$2:$B$1000,"&lt;="&amp;J561))</f>
        <v/>
      </c>
    </row>
    <row r="562">
      <c r="J562" s="27">
        <f>IF('Journal de trading'!$B$549="","",'Journal de trading'!$B$549)</f>
        <v/>
      </c>
      <c r="K562" s="25">
        <f>IF(J562="","",SUMIFS('Journal de trading'!$S$2:$S$1000,'Journal de trading'!$B$2:$B$1000,"&lt;="&amp;J562))</f>
        <v/>
      </c>
    </row>
    <row r="563">
      <c r="J563" s="23">
        <f>IF('Journal de trading'!$B$550="","",'Journal de trading'!$B$550)</f>
        <v/>
      </c>
      <c r="K563" s="21">
        <f>IF(J563="","",SUMIFS('Journal de trading'!$S$2:$S$1000,'Journal de trading'!$B$2:$B$1000,"&lt;="&amp;J563))</f>
        <v/>
      </c>
    </row>
    <row r="564">
      <c r="J564" s="27">
        <f>IF('Journal de trading'!$B$551="","",'Journal de trading'!$B$551)</f>
        <v/>
      </c>
      <c r="K564" s="25">
        <f>IF(J564="","",SUMIFS('Journal de trading'!$S$2:$S$1000,'Journal de trading'!$B$2:$B$1000,"&lt;="&amp;J564))</f>
        <v/>
      </c>
    </row>
    <row r="565">
      <c r="J565" s="23">
        <f>IF('Journal de trading'!$B$552="","",'Journal de trading'!$B$552)</f>
        <v/>
      </c>
      <c r="K565" s="21">
        <f>IF(J565="","",SUMIFS('Journal de trading'!$S$2:$S$1000,'Journal de trading'!$B$2:$B$1000,"&lt;="&amp;J565))</f>
        <v/>
      </c>
    </row>
    <row r="566">
      <c r="J566" s="27">
        <f>IF('Journal de trading'!$B$553="","",'Journal de trading'!$B$553)</f>
        <v/>
      </c>
      <c r="K566" s="25">
        <f>IF(J566="","",SUMIFS('Journal de trading'!$S$2:$S$1000,'Journal de trading'!$B$2:$B$1000,"&lt;="&amp;J566))</f>
        <v/>
      </c>
    </row>
    <row r="567">
      <c r="J567" s="23">
        <f>IF('Journal de trading'!$B$554="","",'Journal de trading'!$B$554)</f>
        <v/>
      </c>
      <c r="K567" s="21">
        <f>IF(J567="","",SUMIFS('Journal de trading'!$S$2:$S$1000,'Journal de trading'!$B$2:$B$1000,"&lt;="&amp;J567))</f>
        <v/>
      </c>
    </row>
    <row r="568">
      <c r="J568" s="27">
        <f>IF('Journal de trading'!$B$555="","",'Journal de trading'!$B$555)</f>
        <v/>
      </c>
      <c r="K568" s="25">
        <f>IF(J568="","",SUMIFS('Journal de trading'!$S$2:$S$1000,'Journal de trading'!$B$2:$B$1000,"&lt;="&amp;J568))</f>
        <v/>
      </c>
    </row>
    <row r="569">
      <c r="J569" s="23">
        <f>IF('Journal de trading'!$B$556="","",'Journal de trading'!$B$556)</f>
        <v/>
      </c>
      <c r="K569" s="21">
        <f>IF(J569="","",SUMIFS('Journal de trading'!$S$2:$S$1000,'Journal de trading'!$B$2:$B$1000,"&lt;="&amp;J569))</f>
        <v/>
      </c>
    </row>
    <row r="570">
      <c r="J570" s="27">
        <f>IF('Journal de trading'!$B$557="","",'Journal de trading'!$B$557)</f>
        <v/>
      </c>
      <c r="K570" s="25">
        <f>IF(J570="","",SUMIFS('Journal de trading'!$S$2:$S$1000,'Journal de trading'!$B$2:$B$1000,"&lt;="&amp;J570))</f>
        <v/>
      </c>
    </row>
    <row r="571">
      <c r="J571" s="23">
        <f>IF('Journal de trading'!$B$558="","",'Journal de trading'!$B$558)</f>
        <v/>
      </c>
      <c r="K571" s="21">
        <f>IF(J571="","",SUMIFS('Journal de trading'!$S$2:$S$1000,'Journal de trading'!$B$2:$B$1000,"&lt;="&amp;J571))</f>
        <v/>
      </c>
    </row>
    <row r="572">
      <c r="J572" s="27">
        <f>IF('Journal de trading'!$B$559="","",'Journal de trading'!$B$559)</f>
        <v/>
      </c>
      <c r="K572" s="25">
        <f>IF(J572="","",SUMIFS('Journal de trading'!$S$2:$S$1000,'Journal de trading'!$B$2:$B$1000,"&lt;="&amp;J572))</f>
        <v/>
      </c>
    </row>
    <row r="573">
      <c r="J573" s="23">
        <f>IF('Journal de trading'!$B$560="","",'Journal de trading'!$B$560)</f>
        <v/>
      </c>
      <c r="K573" s="21">
        <f>IF(J573="","",SUMIFS('Journal de trading'!$S$2:$S$1000,'Journal de trading'!$B$2:$B$1000,"&lt;="&amp;J573))</f>
        <v/>
      </c>
    </row>
    <row r="574">
      <c r="J574" s="27">
        <f>IF('Journal de trading'!$B$561="","",'Journal de trading'!$B$561)</f>
        <v/>
      </c>
      <c r="K574" s="25">
        <f>IF(J574="","",SUMIFS('Journal de trading'!$S$2:$S$1000,'Journal de trading'!$B$2:$B$1000,"&lt;="&amp;J574))</f>
        <v/>
      </c>
    </row>
    <row r="575">
      <c r="J575" s="23">
        <f>IF('Journal de trading'!$B$562="","",'Journal de trading'!$B$562)</f>
        <v/>
      </c>
      <c r="K575" s="21">
        <f>IF(J575="","",SUMIFS('Journal de trading'!$S$2:$S$1000,'Journal de trading'!$B$2:$B$1000,"&lt;="&amp;J575))</f>
        <v/>
      </c>
    </row>
    <row r="576">
      <c r="J576" s="27">
        <f>IF('Journal de trading'!$B$563="","",'Journal de trading'!$B$563)</f>
        <v/>
      </c>
      <c r="K576" s="25">
        <f>IF(J576="","",SUMIFS('Journal de trading'!$S$2:$S$1000,'Journal de trading'!$B$2:$B$1000,"&lt;="&amp;J576))</f>
        <v/>
      </c>
    </row>
    <row r="577">
      <c r="J577" s="23">
        <f>IF('Journal de trading'!$B$564="","",'Journal de trading'!$B$564)</f>
        <v/>
      </c>
      <c r="K577" s="21">
        <f>IF(J577="","",SUMIFS('Journal de trading'!$S$2:$S$1000,'Journal de trading'!$B$2:$B$1000,"&lt;="&amp;J577))</f>
        <v/>
      </c>
    </row>
    <row r="578">
      <c r="J578" s="27">
        <f>IF('Journal de trading'!$B$565="","",'Journal de trading'!$B$565)</f>
        <v/>
      </c>
      <c r="K578" s="25">
        <f>IF(J578="","",SUMIFS('Journal de trading'!$S$2:$S$1000,'Journal de trading'!$B$2:$B$1000,"&lt;="&amp;J578))</f>
        <v/>
      </c>
    </row>
    <row r="579">
      <c r="J579" s="23">
        <f>IF('Journal de trading'!$B$566="","",'Journal de trading'!$B$566)</f>
        <v/>
      </c>
      <c r="K579" s="21">
        <f>IF(J579="","",SUMIFS('Journal de trading'!$S$2:$S$1000,'Journal de trading'!$B$2:$B$1000,"&lt;="&amp;J579))</f>
        <v/>
      </c>
    </row>
    <row r="580">
      <c r="J580" s="27">
        <f>IF('Journal de trading'!$B$567="","",'Journal de trading'!$B$567)</f>
        <v/>
      </c>
      <c r="K580" s="25">
        <f>IF(J580="","",SUMIFS('Journal de trading'!$S$2:$S$1000,'Journal de trading'!$B$2:$B$1000,"&lt;="&amp;J580))</f>
        <v/>
      </c>
    </row>
    <row r="581">
      <c r="J581" s="23">
        <f>IF('Journal de trading'!$B$568="","",'Journal de trading'!$B$568)</f>
        <v/>
      </c>
      <c r="K581" s="21">
        <f>IF(J581="","",SUMIFS('Journal de trading'!$S$2:$S$1000,'Journal de trading'!$B$2:$B$1000,"&lt;="&amp;J581))</f>
        <v/>
      </c>
    </row>
    <row r="582">
      <c r="J582" s="27">
        <f>IF('Journal de trading'!$B$569="","",'Journal de trading'!$B$569)</f>
        <v/>
      </c>
      <c r="K582" s="25">
        <f>IF(J582="","",SUMIFS('Journal de trading'!$S$2:$S$1000,'Journal de trading'!$B$2:$B$1000,"&lt;="&amp;J582))</f>
        <v/>
      </c>
    </row>
    <row r="583">
      <c r="J583" s="23">
        <f>IF('Journal de trading'!$B$570="","",'Journal de trading'!$B$570)</f>
        <v/>
      </c>
      <c r="K583" s="21">
        <f>IF(J583="","",SUMIFS('Journal de trading'!$S$2:$S$1000,'Journal de trading'!$B$2:$B$1000,"&lt;="&amp;J583))</f>
        <v/>
      </c>
    </row>
    <row r="584">
      <c r="J584" s="27">
        <f>IF('Journal de trading'!$B$571="","",'Journal de trading'!$B$571)</f>
        <v/>
      </c>
      <c r="K584" s="25">
        <f>IF(J584="","",SUMIFS('Journal de trading'!$S$2:$S$1000,'Journal de trading'!$B$2:$B$1000,"&lt;="&amp;J584))</f>
        <v/>
      </c>
    </row>
    <row r="585">
      <c r="J585" s="23">
        <f>IF('Journal de trading'!$B$572="","",'Journal de trading'!$B$572)</f>
        <v/>
      </c>
      <c r="K585" s="21">
        <f>IF(J585="","",SUMIFS('Journal de trading'!$S$2:$S$1000,'Journal de trading'!$B$2:$B$1000,"&lt;="&amp;J585))</f>
        <v/>
      </c>
    </row>
    <row r="586">
      <c r="J586" s="27">
        <f>IF('Journal de trading'!$B$573="","",'Journal de trading'!$B$573)</f>
        <v/>
      </c>
      <c r="K586" s="25">
        <f>IF(J586="","",SUMIFS('Journal de trading'!$S$2:$S$1000,'Journal de trading'!$B$2:$B$1000,"&lt;="&amp;J586))</f>
        <v/>
      </c>
    </row>
    <row r="587">
      <c r="J587" s="23">
        <f>IF('Journal de trading'!$B$574="","",'Journal de trading'!$B$574)</f>
        <v/>
      </c>
      <c r="K587" s="21">
        <f>IF(J587="","",SUMIFS('Journal de trading'!$S$2:$S$1000,'Journal de trading'!$B$2:$B$1000,"&lt;="&amp;J587))</f>
        <v/>
      </c>
    </row>
    <row r="588">
      <c r="J588" s="27">
        <f>IF('Journal de trading'!$B$575="","",'Journal de trading'!$B$575)</f>
        <v/>
      </c>
      <c r="K588" s="25">
        <f>IF(J588="","",SUMIFS('Journal de trading'!$S$2:$S$1000,'Journal de trading'!$B$2:$B$1000,"&lt;="&amp;J588))</f>
        <v/>
      </c>
    </row>
    <row r="589">
      <c r="J589" s="23">
        <f>IF('Journal de trading'!$B$576="","",'Journal de trading'!$B$576)</f>
        <v/>
      </c>
      <c r="K589" s="21">
        <f>IF(J589="","",SUMIFS('Journal de trading'!$S$2:$S$1000,'Journal de trading'!$B$2:$B$1000,"&lt;="&amp;J589))</f>
        <v/>
      </c>
    </row>
    <row r="590">
      <c r="J590" s="27">
        <f>IF('Journal de trading'!$B$577="","",'Journal de trading'!$B$577)</f>
        <v/>
      </c>
      <c r="K590" s="25">
        <f>IF(J590="","",SUMIFS('Journal de trading'!$S$2:$S$1000,'Journal de trading'!$B$2:$B$1000,"&lt;="&amp;J590))</f>
        <v/>
      </c>
    </row>
    <row r="591">
      <c r="J591" s="23">
        <f>IF('Journal de trading'!$B$578="","",'Journal de trading'!$B$578)</f>
        <v/>
      </c>
      <c r="K591" s="21">
        <f>IF(J591="","",SUMIFS('Journal de trading'!$S$2:$S$1000,'Journal de trading'!$B$2:$B$1000,"&lt;="&amp;J591))</f>
        <v/>
      </c>
    </row>
    <row r="592">
      <c r="J592" s="27">
        <f>IF('Journal de trading'!$B$579="","",'Journal de trading'!$B$579)</f>
        <v/>
      </c>
      <c r="K592" s="25">
        <f>IF(J592="","",SUMIFS('Journal de trading'!$S$2:$S$1000,'Journal de trading'!$B$2:$B$1000,"&lt;="&amp;J592))</f>
        <v/>
      </c>
    </row>
    <row r="593">
      <c r="J593" s="23">
        <f>IF('Journal de trading'!$B$580="","",'Journal de trading'!$B$580)</f>
        <v/>
      </c>
      <c r="K593" s="21">
        <f>IF(J593="","",SUMIFS('Journal de trading'!$S$2:$S$1000,'Journal de trading'!$B$2:$B$1000,"&lt;="&amp;J593))</f>
        <v/>
      </c>
    </row>
    <row r="594">
      <c r="J594" s="27">
        <f>IF('Journal de trading'!$B$581="","",'Journal de trading'!$B$581)</f>
        <v/>
      </c>
      <c r="K594" s="25">
        <f>IF(J594="","",SUMIFS('Journal de trading'!$S$2:$S$1000,'Journal de trading'!$B$2:$B$1000,"&lt;="&amp;J594))</f>
        <v/>
      </c>
    </row>
    <row r="595">
      <c r="J595" s="23">
        <f>IF('Journal de trading'!$B$582="","",'Journal de trading'!$B$582)</f>
        <v/>
      </c>
      <c r="K595" s="21">
        <f>IF(J595="","",SUMIFS('Journal de trading'!$S$2:$S$1000,'Journal de trading'!$B$2:$B$1000,"&lt;="&amp;J595))</f>
        <v/>
      </c>
    </row>
    <row r="596">
      <c r="J596" s="27">
        <f>IF('Journal de trading'!$B$583="","",'Journal de trading'!$B$583)</f>
        <v/>
      </c>
      <c r="K596" s="25">
        <f>IF(J596="","",SUMIFS('Journal de trading'!$S$2:$S$1000,'Journal de trading'!$B$2:$B$1000,"&lt;="&amp;J596))</f>
        <v/>
      </c>
    </row>
    <row r="597">
      <c r="J597" s="23">
        <f>IF('Journal de trading'!$B$584="","",'Journal de trading'!$B$584)</f>
        <v/>
      </c>
      <c r="K597" s="21">
        <f>IF(J597="","",SUMIFS('Journal de trading'!$S$2:$S$1000,'Journal de trading'!$B$2:$B$1000,"&lt;="&amp;J597))</f>
        <v/>
      </c>
    </row>
    <row r="598">
      <c r="J598" s="27">
        <f>IF('Journal de trading'!$B$585="","",'Journal de trading'!$B$585)</f>
        <v/>
      </c>
      <c r="K598" s="25">
        <f>IF(J598="","",SUMIFS('Journal de trading'!$S$2:$S$1000,'Journal de trading'!$B$2:$B$1000,"&lt;="&amp;J598))</f>
        <v/>
      </c>
    </row>
    <row r="599">
      <c r="J599" s="23">
        <f>IF('Journal de trading'!$B$586="","",'Journal de trading'!$B$586)</f>
        <v/>
      </c>
      <c r="K599" s="21">
        <f>IF(J599="","",SUMIFS('Journal de trading'!$S$2:$S$1000,'Journal de trading'!$B$2:$B$1000,"&lt;="&amp;J599))</f>
        <v/>
      </c>
    </row>
    <row r="600">
      <c r="J600" s="27">
        <f>IF('Journal de trading'!$B$587="","",'Journal de trading'!$B$587)</f>
        <v/>
      </c>
      <c r="K600" s="25">
        <f>IF(J600="","",SUMIFS('Journal de trading'!$S$2:$S$1000,'Journal de trading'!$B$2:$B$1000,"&lt;="&amp;J600))</f>
        <v/>
      </c>
    </row>
    <row r="601">
      <c r="J601" s="23">
        <f>IF('Journal de trading'!$B$588="","",'Journal de trading'!$B$588)</f>
        <v/>
      </c>
      <c r="K601" s="21">
        <f>IF(J601="","",SUMIFS('Journal de trading'!$S$2:$S$1000,'Journal de trading'!$B$2:$B$1000,"&lt;="&amp;J601))</f>
        <v/>
      </c>
    </row>
    <row r="602">
      <c r="J602" s="27">
        <f>IF('Journal de trading'!$B$589="","",'Journal de trading'!$B$589)</f>
        <v/>
      </c>
      <c r="K602" s="25">
        <f>IF(J602="","",SUMIFS('Journal de trading'!$S$2:$S$1000,'Journal de trading'!$B$2:$B$1000,"&lt;="&amp;J602))</f>
        <v/>
      </c>
    </row>
    <row r="603">
      <c r="J603" s="23">
        <f>IF('Journal de trading'!$B$590="","",'Journal de trading'!$B$590)</f>
        <v/>
      </c>
      <c r="K603" s="21">
        <f>IF(J603="","",SUMIFS('Journal de trading'!$S$2:$S$1000,'Journal de trading'!$B$2:$B$1000,"&lt;="&amp;J603))</f>
        <v/>
      </c>
    </row>
    <row r="604">
      <c r="J604" s="27">
        <f>IF('Journal de trading'!$B$591="","",'Journal de trading'!$B$591)</f>
        <v/>
      </c>
      <c r="K604" s="25">
        <f>IF(J604="","",SUMIFS('Journal de trading'!$S$2:$S$1000,'Journal de trading'!$B$2:$B$1000,"&lt;="&amp;J604))</f>
        <v/>
      </c>
    </row>
    <row r="605">
      <c r="J605" s="23">
        <f>IF('Journal de trading'!$B$592="","",'Journal de trading'!$B$592)</f>
        <v/>
      </c>
      <c r="K605" s="21">
        <f>IF(J605="","",SUMIFS('Journal de trading'!$S$2:$S$1000,'Journal de trading'!$B$2:$B$1000,"&lt;="&amp;J605))</f>
        <v/>
      </c>
    </row>
    <row r="606">
      <c r="J606" s="27">
        <f>IF('Journal de trading'!$B$593="","",'Journal de trading'!$B$593)</f>
        <v/>
      </c>
      <c r="K606" s="25">
        <f>IF(J606="","",SUMIFS('Journal de trading'!$S$2:$S$1000,'Journal de trading'!$B$2:$B$1000,"&lt;="&amp;J606))</f>
        <v/>
      </c>
    </row>
    <row r="607">
      <c r="J607" s="23">
        <f>IF('Journal de trading'!$B$594="","",'Journal de trading'!$B$594)</f>
        <v/>
      </c>
      <c r="K607" s="21">
        <f>IF(J607="","",SUMIFS('Journal de trading'!$S$2:$S$1000,'Journal de trading'!$B$2:$B$1000,"&lt;="&amp;J607))</f>
        <v/>
      </c>
    </row>
    <row r="608">
      <c r="J608" s="27">
        <f>IF('Journal de trading'!$B$595="","",'Journal de trading'!$B$595)</f>
        <v/>
      </c>
      <c r="K608" s="25">
        <f>IF(J608="","",SUMIFS('Journal de trading'!$S$2:$S$1000,'Journal de trading'!$B$2:$B$1000,"&lt;="&amp;J608))</f>
        <v/>
      </c>
    </row>
    <row r="609">
      <c r="J609" s="23">
        <f>IF('Journal de trading'!$B$596="","",'Journal de trading'!$B$596)</f>
        <v/>
      </c>
      <c r="K609" s="21">
        <f>IF(J609="","",SUMIFS('Journal de trading'!$S$2:$S$1000,'Journal de trading'!$B$2:$B$1000,"&lt;="&amp;J609))</f>
        <v/>
      </c>
    </row>
    <row r="610">
      <c r="J610" s="27">
        <f>IF('Journal de trading'!$B$597="","",'Journal de trading'!$B$597)</f>
        <v/>
      </c>
      <c r="K610" s="25">
        <f>IF(J610="","",SUMIFS('Journal de trading'!$S$2:$S$1000,'Journal de trading'!$B$2:$B$1000,"&lt;="&amp;J610))</f>
        <v/>
      </c>
    </row>
    <row r="611">
      <c r="J611" s="23">
        <f>IF('Journal de trading'!$B$598="","",'Journal de trading'!$B$598)</f>
        <v/>
      </c>
      <c r="K611" s="21">
        <f>IF(J611="","",SUMIFS('Journal de trading'!$S$2:$S$1000,'Journal de trading'!$B$2:$B$1000,"&lt;="&amp;J611))</f>
        <v/>
      </c>
    </row>
    <row r="612">
      <c r="J612" s="27">
        <f>IF('Journal de trading'!$B$599="","",'Journal de trading'!$B$599)</f>
        <v/>
      </c>
      <c r="K612" s="25">
        <f>IF(J612="","",SUMIFS('Journal de trading'!$S$2:$S$1000,'Journal de trading'!$B$2:$B$1000,"&lt;="&amp;J612))</f>
        <v/>
      </c>
    </row>
    <row r="613">
      <c r="J613" s="23">
        <f>IF('Journal de trading'!$B$600="","",'Journal de trading'!$B$600)</f>
        <v/>
      </c>
      <c r="K613" s="21">
        <f>IF(J613="","",SUMIFS('Journal de trading'!$S$2:$S$1000,'Journal de trading'!$B$2:$B$1000,"&lt;="&amp;J613))</f>
        <v/>
      </c>
    </row>
    <row r="614">
      <c r="J614" s="27">
        <f>IF('Journal de trading'!$B$601="","",'Journal de trading'!$B$601)</f>
        <v/>
      </c>
      <c r="K614" s="25">
        <f>IF(J614="","",SUMIFS('Journal de trading'!$S$2:$S$1000,'Journal de trading'!$B$2:$B$1000,"&lt;="&amp;J614))</f>
        <v/>
      </c>
    </row>
    <row r="615">
      <c r="J615" s="23">
        <f>IF('Journal de trading'!$B$602="","",'Journal de trading'!$B$602)</f>
        <v/>
      </c>
      <c r="K615" s="21">
        <f>IF(J615="","",SUMIFS('Journal de trading'!$S$2:$S$1000,'Journal de trading'!$B$2:$B$1000,"&lt;="&amp;J615))</f>
        <v/>
      </c>
    </row>
    <row r="616">
      <c r="J616" s="27">
        <f>IF('Journal de trading'!$B$603="","",'Journal de trading'!$B$603)</f>
        <v/>
      </c>
      <c r="K616" s="25">
        <f>IF(J616="","",SUMIFS('Journal de trading'!$S$2:$S$1000,'Journal de trading'!$B$2:$B$1000,"&lt;="&amp;J616))</f>
        <v/>
      </c>
    </row>
    <row r="617">
      <c r="J617" s="23">
        <f>IF('Journal de trading'!$B$604="","",'Journal de trading'!$B$604)</f>
        <v/>
      </c>
      <c r="K617" s="21">
        <f>IF(J617="","",SUMIFS('Journal de trading'!$S$2:$S$1000,'Journal de trading'!$B$2:$B$1000,"&lt;="&amp;J617))</f>
        <v/>
      </c>
    </row>
    <row r="618">
      <c r="J618" s="27">
        <f>IF('Journal de trading'!$B$605="","",'Journal de trading'!$B$605)</f>
        <v/>
      </c>
      <c r="K618" s="25">
        <f>IF(J618="","",SUMIFS('Journal de trading'!$S$2:$S$1000,'Journal de trading'!$B$2:$B$1000,"&lt;="&amp;J618))</f>
        <v/>
      </c>
    </row>
    <row r="619">
      <c r="J619" s="23">
        <f>IF('Journal de trading'!$B$606="","",'Journal de trading'!$B$606)</f>
        <v/>
      </c>
      <c r="K619" s="21">
        <f>IF(J619="","",SUMIFS('Journal de trading'!$S$2:$S$1000,'Journal de trading'!$B$2:$B$1000,"&lt;="&amp;J619))</f>
        <v/>
      </c>
    </row>
    <row r="620">
      <c r="J620" s="27">
        <f>IF('Journal de trading'!$B$607="","",'Journal de trading'!$B$607)</f>
        <v/>
      </c>
      <c r="K620" s="25">
        <f>IF(J620="","",SUMIFS('Journal de trading'!$S$2:$S$1000,'Journal de trading'!$B$2:$B$1000,"&lt;="&amp;J620))</f>
        <v/>
      </c>
    </row>
    <row r="621">
      <c r="J621" s="23">
        <f>IF('Journal de trading'!$B$608="","",'Journal de trading'!$B$608)</f>
        <v/>
      </c>
      <c r="K621" s="21">
        <f>IF(J621="","",SUMIFS('Journal de trading'!$S$2:$S$1000,'Journal de trading'!$B$2:$B$1000,"&lt;="&amp;J621))</f>
        <v/>
      </c>
    </row>
    <row r="622">
      <c r="J622" s="27">
        <f>IF('Journal de trading'!$B$609="","",'Journal de trading'!$B$609)</f>
        <v/>
      </c>
      <c r="K622" s="25">
        <f>IF(J622="","",SUMIFS('Journal de trading'!$S$2:$S$1000,'Journal de trading'!$B$2:$B$1000,"&lt;="&amp;J622))</f>
        <v/>
      </c>
    </row>
    <row r="623">
      <c r="J623" s="23">
        <f>IF('Journal de trading'!$B$610="","",'Journal de trading'!$B$610)</f>
        <v/>
      </c>
      <c r="K623" s="21">
        <f>IF(J623="","",SUMIFS('Journal de trading'!$S$2:$S$1000,'Journal de trading'!$B$2:$B$1000,"&lt;="&amp;J623))</f>
        <v/>
      </c>
    </row>
    <row r="624">
      <c r="J624" s="27">
        <f>IF('Journal de trading'!$B$611="","",'Journal de trading'!$B$611)</f>
        <v/>
      </c>
      <c r="K624" s="25">
        <f>IF(J624="","",SUMIFS('Journal de trading'!$S$2:$S$1000,'Journal de trading'!$B$2:$B$1000,"&lt;="&amp;J624))</f>
        <v/>
      </c>
    </row>
    <row r="625">
      <c r="J625" s="23">
        <f>IF('Journal de trading'!$B$612="","",'Journal de trading'!$B$612)</f>
        <v/>
      </c>
      <c r="K625" s="21">
        <f>IF(J625="","",SUMIFS('Journal de trading'!$S$2:$S$1000,'Journal de trading'!$B$2:$B$1000,"&lt;="&amp;J625))</f>
        <v/>
      </c>
    </row>
    <row r="626">
      <c r="J626" s="27">
        <f>IF('Journal de trading'!$B$613="","",'Journal de trading'!$B$613)</f>
        <v/>
      </c>
      <c r="K626" s="25">
        <f>IF(J626="","",SUMIFS('Journal de trading'!$S$2:$S$1000,'Journal de trading'!$B$2:$B$1000,"&lt;="&amp;J626))</f>
        <v/>
      </c>
    </row>
    <row r="627">
      <c r="J627" s="23">
        <f>IF('Journal de trading'!$B$614="","",'Journal de trading'!$B$614)</f>
        <v/>
      </c>
      <c r="K627" s="21">
        <f>IF(J627="","",SUMIFS('Journal de trading'!$S$2:$S$1000,'Journal de trading'!$B$2:$B$1000,"&lt;="&amp;J627))</f>
        <v/>
      </c>
    </row>
    <row r="628">
      <c r="J628" s="27">
        <f>IF('Journal de trading'!$B$615="","",'Journal de trading'!$B$615)</f>
        <v/>
      </c>
      <c r="K628" s="25">
        <f>IF(J628="","",SUMIFS('Journal de trading'!$S$2:$S$1000,'Journal de trading'!$B$2:$B$1000,"&lt;="&amp;J628))</f>
        <v/>
      </c>
    </row>
    <row r="629">
      <c r="J629" s="23">
        <f>IF('Journal de trading'!$B$616="","",'Journal de trading'!$B$616)</f>
        <v/>
      </c>
      <c r="K629" s="21">
        <f>IF(J629="","",SUMIFS('Journal de trading'!$S$2:$S$1000,'Journal de trading'!$B$2:$B$1000,"&lt;="&amp;J629))</f>
        <v/>
      </c>
    </row>
    <row r="630">
      <c r="J630" s="27">
        <f>IF('Journal de trading'!$B$617="","",'Journal de trading'!$B$617)</f>
        <v/>
      </c>
      <c r="K630" s="25">
        <f>IF(J630="","",SUMIFS('Journal de trading'!$S$2:$S$1000,'Journal de trading'!$B$2:$B$1000,"&lt;="&amp;J630))</f>
        <v/>
      </c>
    </row>
    <row r="631">
      <c r="J631" s="23">
        <f>IF('Journal de trading'!$B$618="","",'Journal de trading'!$B$618)</f>
        <v/>
      </c>
      <c r="K631" s="21">
        <f>IF(J631="","",SUMIFS('Journal de trading'!$S$2:$S$1000,'Journal de trading'!$B$2:$B$1000,"&lt;="&amp;J631))</f>
        <v/>
      </c>
    </row>
    <row r="632">
      <c r="J632" s="27">
        <f>IF('Journal de trading'!$B$619="","",'Journal de trading'!$B$619)</f>
        <v/>
      </c>
      <c r="K632" s="25">
        <f>IF(J632="","",SUMIFS('Journal de trading'!$S$2:$S$1000,'Journal de trading'!$B$2:$B$1000,"&lt;="&amp;J632))</f>
        <v/>
      </c>
    </row>
    <row r="633">
      <c r="J633" s="23">
        <f>IF('Journal de trading'!$B$620="","",'Journal de trading'!$B$620)</f>
        <v/>
      </c>
      <c r="K633" s="21">
        <f>IF(J633="","",SUMIFS('Journal de trading'!$S$2:$S$1000,'Journal de trading'!$B$2:$B$1000,"&lt;="&amp;J633))</f>
        <v/>
      </c>
    </row>
    <row r="634">
      <c r="J634" s="27">
        <f>IF('Journal de trading'!$B$621="","",'Journal de trading'!$B$621)</f>
        <v/>
      </c>
      <c r="K634" s="25">
        <f>IF(J634="","",SUMIFS('Journal de trading'!$S$2:$S$1000,'Journal de trading'!$B$2:$B$1000,"&lt;="&amp;J634))</f>
        <v/>
      </c>
    </row>
    <row r="635">
      <c r="J635" s="23">
        <f>IF('Journal de trading'!$B$622="","",'Journal de trading'!$B$622)</f>
        <v/>
      </c>
      <c r="K635" s="21">
        <f>IF(J635="","",SUMIFS('Journal de trading'!$S$2:$S$1000,'Journal de trading'!$B$2:$B$1000,"&lt;="&amp;J635))</f>
        <v/>
      </c>
    </row>
    <row r="636">
      <c r="J636" s="27">
        <f>IF('Journal de trading'!$B$623="","",'Journal de trading'!$B$623)</f>
        <v/>
      </c>
      <c r="K636" s="25">
        <f>IF(J636="","",SUMIFS('Journal de trading'!$S$2:$S$1000,'Journal de trading'!$B$2:$B$1000,"&lt;="&amp;J636))</f>
        <v/>
      </c>
    </row>
    <row r="637">
      <c r="J637" s="23">
        <f>IF('Journal de trading'!$B$624="","",'Journal de trading'!$B$624)</f>
        <v/>
      </c>
      <c r="K637" s="21">
        <f>IF(J637="","",SUMIFS('Journal de trading'!$S$2:$S$1000,'Journal de trading'!$B$2:$B$1000,"&lt;="&amp;J637))</f>
        <v/>
      </c>
    </row>
    <row r="638">
      <c r="J638" s="27">
        <f>IF('Journal de trading'!$B$625="","",'Journal de trading'!$B$625)</f>
        <v/>
      </c>
      <c r="K638" s="25">
        <f>IF(J638="","",SUMIFS('Journal de trading'!$S$2:$S$1000,'Journal de trading'!$B$2:$B$1000,"&lt;="&amp;J638))</f>
        <v/>
      </c>
    </row>
    <row r="639">
      <c r="J639" s="23">
        <f>IF('Journal de trading'!$B$626="","",'Journal de trading'!$B$626)</f>
        <v/>
      </c>
      <c r="K639" s="21">
        <f>IF(J639="","",SUMIFS('Journal de trading'!$S$2:$S$1000,'Journal de trading'!$B$2:$B$1000,"&lt;="&amp;J639))</f>
        <v/>
      </c>
    </row>
    <row r="640">
      <c r="J640" s="27">
        <f>IF('Journal de trading'!$B$627="","",'Journal de trading'!$B$627)</f>
        <v/>
      </c>
      <c r="K640" s="25">
        <f>IF(J640="","",SUMIFS('Journal de trading'!$S$2:$S$1000,'Journal de trading'!$B$2:$B$1000,"&lt;="&amp;J640))</f>
        <v/>
      </c>
    </row>
    <row r="641">
      <c r="J641" s="23">
        <f>IF('Journal de trading'!$B$628="","",'Journal de trading'!$B$628)</f>
        <v/>
      </c>
      <c r="K641" s="21">
        <f>IF(J641="","",SUMIFS('Journal de trading'!$S$2:$S$1000,'Journal de trading'!$B$2:$B$1000,"&lt;="&amp;J641))</f>
        <v/>
      </c>
    </row>
    <row r="642">
      <c r="J642" s="27">
        <f>IF('Journal de trading'!$B$629="","",'Journal de trading'!$B$629)</f>
        <v/>
      </c>
      <c r="K642" s="25">
        <f>IF(J642="","",SUMIFS('Journal de trading'!$S$2:$S$1000,'Journal de trading'!$B$2:$B$1000,"&lt;="&amp;J642))</f>
        <v/>
      </c>
    </row>
    <row r="643">
      <c r="J643" s="23">
        <f>IF('Journal de trading'!$B$630="","",'Journal de trading'!$B$630)</f>
        <v/>
      </c>
      <c r="K643" s="21">
        <f>IF(J643="","",SUMIFS('Journal de trading'!$S$2:$S$1000,'Journal de trading'!$B$2:$B$1000,"&lt;="&amp;J643))</f>
        <v/>
      </c>
    </row>
    <row r="644">
      <c r="J644" s="27">
        <f>IF('Journal de trading'!$B$631="","",'Journal de trading'!$B$631)</f>
        <v/>
      </c>
      <c r="K644" s="25">
        <f>IF(J644="","",SUMIFS('Journal de trading'!$S$2:$S$1000,'Journal de trading'!$B$2:$B$1000,"&lt;="&amp;J644))</f>
        <v/>
      </c>
    </row>
    <row r="645">
      <c r="J645" s="23">
        <f>IF('Journal de trading'!$B$632="","",'Journal de trading'!$B$632)</f>
        <v/>
      </c>
      <c r="K645" s="21">
        <f>IF(J645="","",SUMIFS('Journal de trading'!$S$2:$S$1000,'Journal de trading'!$B$2:$B$1000,"&lt;="&amp;J645))</f>
        <v/>
      </c>
    </row>
    <row r="646">
      <c r="J646" s="27">
        <f>IF('Journal de trading'!$B$633="","",'Journal de trading'!$B$633)</f>
        <v/>
      </c>
      <c r="K646" s="25">
        <f>IF(J646="","",SUMIFS('Journal de trading'!$S$2:$S$1000,'Journal de trading'!$B$2:$B$1000,"&lt;="&amp;J646))</f>
        <v/>
      </c>
    </row>
    <row r="647">
      <c r="J647" s="23">
        <f>IF('Journal de trading'!$B$634="","",'Journal de trading'!$B$634)</f>
        <v/>
      </c>
      <c r="K647" s="21">
        <f>IF(J647="","",SUMIFS('Journal de trading'!$S$2:$S$1000,'Journal de trading'!$B$2:$B$1000,"&lt;="&amp;J647))</f>
        <v/>
      </c>
    </row>
    <row r="648">
      <c r="J648" s="27">
        <f>IF('Journal de trading'!$B$635="","",'Journal de trading'!$B$635)</f>
        <v/>
      </c>
      <c r="K648" s="25">
        <f>IF(J648="","",SUMIFS('Journal de trading'!$S$2:$S$1000,'Journal de trading'!$B$2:$B$1000,"&lt;="&amp;J648))</f>
        <v/>
      </c>
    </row>
    <row r="649">
      <c r="J649" s="23">
        <f>IF('Journal de trading'!$B$636="","",'Journal de trading'!$B$636)</f>
        <v/>
      </c>
      <c r="K649" s="21">
        <f>IF(J649="","",SUMIFS('Journal de trading'!$S$2:$S$1000,'Journal de trading'!$B$2:$B$1000,"&lt;="&amp;J649))</f>
        <v/>
      </c>
    </row>
    <row r="650">
      <c r="J650" s="27">
        <f>IF('Journal de trading'!$B$637="","",'Journal de trading'!$B$637)</f>
        <v/>
      </c>
      <c r="K650" s="25">
        <f>IF(J650="","",SUMIFS('Journal de trading'!$S$2:$S$1000,'Journal de trading'!$B$2:$B$1000,"&lt;="&amp;J650))</f>
        <v/>
      </c>
    </row>
    <row r="651">
      <c r="J651" s="23">
        <f>IF('Journal de trading'!$B$638="","",'Journal de trading'!$B$638)</f>
        <v/>
      </c>
      <c r="K651" s="21">
        <f>IF(J651="","",SUMIFS('Journal de trading'!$S$2:$S$1000,'Journal de trading'!$B$2:$B$1000,"&lt;="&amp;J651))</f>
        <v/>
      </c>
    </row>
    <row r="652">
      <c r="J652" s="27">
        <f>IF('Journal de trading'!$B$639="","",'Journal de trading'!$B$639)</f>
        <v/>
      </c>
      <c r="K652" s="25">
        <f>IF(J652="","",SUMIFS('Journal de trading'!$S$2:$S$1000,'Journal de trading'!$B$2:$B$1000,"&lt;="&amp;J652))</f>
        <v/>
      </c>
    </row>
    <row r="653">
      <c r="J653" s="23">
        <f>IF('Journal de trading'!$B$640="","",'Journal de trading'!$B$640)</f>
        <v/>
      </c>
      <c r="K653" s="21">
        <f>IF(J653="","",SUMIFS('Journal de trading'!$S$2:$S$1000,'Journal de trading'!$B$2:$B$1000,"&lt;="&amp;J653))</f>
        <v/>
      </c>
    </row>
    <row r="654">
      <c r="J654" s="27">
        <f>IF('Journal de trading'!$B$641="","",'Journal de trading'!$B$641)</f>
        <v/>
      </c>
      <c r="K654" s="25">
        <f>IF(J654="","",SUMIFS('Journal de trading'!$S$2:$S$1000,'Journal de trading'!$B$2:$B$1000,"&lt;="&amp;J654))</f>
        <v/>
      </c>
    </row>
    <row r="655">
      <c r="J655" s="23">
        <f>IF('Journal de trading'!$B$642="","",'Journal de trading'!$B$642)</f>
        <v/>
      </c>
      <c r="K655" s="21">
        <f>IF(J655="","",SUMIFS('Journal de trading'!$S$2:$S$1000,'Journal de trading'!$B$2:$B$1000,"&lt;="&amp;J655))</f>
        <v/>
      </c>
    </row>
    <row r="656">
      <c r="J656" s="27">
        <f>IF('Journal de trading'!$B$643="","",'Journal de trading'!$B$643)</f>
        <v/>
      </c>
      <c r="K656" s="25">
        <f>IF(J656="","",SUMIFS('Journal de trading'!$S$2:$S$1000,'Journal de trading'!$B$2:$B$1000,"&lt;="&amp;J656))</f>
        <v/>
      </c>
    </row>
    <row r="657">
      <c r="J657" s="23">
        <f>IF('Journal de trading'!$B$644="","",'Journal de trading'!$B$644)</f>
        <v/>
      </c>
      <c r="K657" s="21">
        <f>IF(J657="","",SUMIFS('Journal de trading'!$S$2:$S$1000,'Journal de trading'!$B$2:$B$1000,"&lt;="&amp;J657))</f>
        <v/>
      </c>
    </row>
    <row r="658">
      <c r="J658" s="27">
        <f>IF('Journal de trading'!$B$645="","",'Journal de trading'!$B$645)</f>
        <v/>
      </c>
      <c r="K658" s="25">
        <f>IF(J658="","",SUMIFS('Journal de trading'!$S$2:$S$1000,'Journal de trading'!$B$2:$B$1000,"&lt;="&amp;J658))</f>
        <v/>
      </c>
    </row>
    <row r="659">
      <c r="J659" s="23">
        <f>IF('Journal de trading'!$B$646="","",'Journal de trading'!$B$646)</f>
        <v/>
      </c>
      <c r="K659" s="21">
        <f>IF(J659="","",SUMIFS('Journal de trading'!$S$2:$S$1000,'Journal de trading'!$B$2:$B$1000,"&lt;="&amp;J659))</f>
        <v/>
      </c>
    </row>
    <row r="660">
      <c r="J660" s="27">
        <f>IF('Journal de trading'!$B$647="","",'Journal de trading'!$B$647)</f>
        <v/>
      </c>
      <c r="K660" s="25">
        <f>IF(J660="","",SUMIFS('Journal de trading'!$S$2:$S$1000,'Journal de trading'!$B$2:$B$1000,"&lt;="&amp;J660))</f>
        <v/>
      </c>
    </row>
    <row r="661">
      <c r="J661" s="23">
        <f>IF('Journal de trading'!$B$648="","",'Journal de trading'!$B$648)</f>
        <v/>
      </c>
      <c r="K661" s="21">
        <f>IF(J661="","",SUMIFS('Journal de trading'!$S$2:$S$1000,'Journal de trading'!$B$2:$B$1000,"&lt;="&amp;J661))</f>
        <v/>
      </c>
    </row>
    <row r="662">
      <c r="J662" s="27">
        <f>IF('Journal de trading'!$B$649="","",'Journal de trading'!$B$649)</f>
        <v/>
      </c>
      <c r="K662" s="25">
        <f>IF(J662="","",SUMIFS('Journal de trading'!$S$2:$S$1000,'Journal de trading'!$B$2:$B$1000,"&lt;="&amp;J662))</f>
        <v/>
      </c>
    </row>
    <row r="663">
      <c r="J663" s="23">
        <f>IF('Journal de trading'!$B$650="","",'Journal de trading'!$B$650)</f>
        <v/>
      </c>
      <c r="K663" s="21">
        <f>IF(J663="","",SUMIFS('Journal de trading'!$S$2:$S$1000,'Journal de trading'!$B$2:$B$1000,"&lt;="&amp;J663))</f>
        <v/>
      </c>
    </row>
    <row r="664">
      <c r="J664" s="27">
        <f>IF('Journal de trading'!$B$651="","",'Journal de trading'!$B$651)</f>
        <v/>
      </c>
      <c r="K664" s="25">
        <f>IF(J664="","",SUMIFS('Journal de trading'!$S$2:$S$1000,'Journal de trading'!$B$2:$B$1000,"&lt;="&amp;J664))</f>
        <v/>
      </c>
    </row>
    <row r="665">
      <c r="J665" s="23">
        <f>IF('Journal de trading'!$B$652="","",'Journal de trading'!$B$652)</f>
        <v/>
      </c>
      <c r="K665" s="21">
        <f>IF(J665="","",SUMIFS('Journal de trading'!$S$2:$S$1000,'Journal de trading'!$B$2:$B$1000,"&lt;="&amp;J665))</f>
        <v/>
      </c>
    </row>
    <row r="666">
      <c r="J666" s="27">
        <f>IF('Journal de trading'!$B$653="","",'Journal de trading'!$B$653)</f>
        <v/>
      </c>
      <c r="K666" s="25">
        <f>IF(J666="","",SUMIFS('Journal de trading'!$S$2:$S$1000,'Journal de trading'!$B$2:$B$1000,"&lt;="&amp;J666))</f>
        <v/>
      </c>
    </row>
    <row r="667">
      <c r="J667" s="23">
        <f>IF('Journal de trading'!$B$654="","",'Journal de trading'!$B$654)</f>
        <v/>
      </c>
      <c r="K667" s="21">
        <f>IF(J667="","",SUMIFS('Journal de trading'!$S$2:$S$1000,'Journal de trading'!$B$2:$B$1000,"&lt;="&amp;J667))</f>
        <v/>
      </c>
    </row>
    <row r="668">
      <c r="J668" s="27">
        <f>IF('Journal de trading'!$B$655="","",'Journal de trading'!$B$655)</f>
        <v/>
      </c>
      <c r="K668" s="25">
        <f>IF(J668="","",SUMIFS('Journal de trading'!$S$2:$S$1000,'Journal de trading'!$B$2:$B$1000,"&lt;="&amp;J668))</f>
        <v/>
      </c>
    </row>
    <row r="669">
      <c r="J669" s="23">
        <f>IF('Journal de trading'!$B$656="","",'Journal de trading'!$B$656)</f>
        <v/>
      </c>
      <c r="K669" s="21">
        <f>IF(J669="","",SUMIFS('Journal de trading'!$S$2:$S$1000,'Journal de trading'!$B$2:$B$1000,"&lt;="&amp;J669))</f>
        <v/>
      </c>
    </row>
    <row r="670">
      <c r="J670" s="27">
        <f>IF('Journal de trading'!$B$657="","",'Journal de trading'!$B$657)</f>
        <v/>
      </c>
      <c r="K670" s="25">
        <f>IF(J670="","",SUMIFS('Journal de trading'!$S$2:$S$1000,'Journal de trading'!$B$2:$B$1000,"&lt;="&amp;J670))</f>
        <v/>
      </c>
    </row>
    <row r="671">
      <c r="J671" s="23">
        <f>IF('Journal de trading'!$B$658="","",'Journal de trading'!$B$658)</f>
        <v/>
      </c>
      <c r="K671" s="21">
        <f>IF(J671="","",SUMIFS('Journal de trading'!$S$2:$S$1000,'Journal de trading'!$B$2:$B$1000,"&lt;="&amp;J671))</f>
        <v/>
      </c>
    </row>
    <row r="672">
      <c r="J672" s="27">
        <f>IF('Journal de trading'!$B$659="","",'Journal de trading'!$B$659)</f>
        <v/>
      </c>
      <c r="K672" s="25">
        <f>IF(J672="","",SUMIFS('Journal de trading'!$S$2:$S$1000,'Journal de trading'!$B$2:$B$1000,"&lt;="&amp;J672))</f>
        <v/>
      </c>
    </row>
    <row r="673">
      <c r="J673" s="23">
        <f>IF('Journal de trading'!$B$660="","",'Journal de trading'!$B$660)</f>
        <v/>
      </c>
      <c r="K673" s="21">
        <f>IF(J673="","",SUMIFS('Journal de trading'!$S$2:$S$1000,'Journal de trading'!$B$2:$B$1000,"&lt;="&amp;J673))</f>
        <v/>
      </c>
    </row>
    <row r="674">
      <c r="J674" s="27">
        <f>IF('Journal de trading'!$B$661="","",'Journal de trading'!$B$661)</f>
        <v/>
      </c>
      <c r="K674" s="25">
        <f>IF(J674="","",SUMIFS('Journal de trading'!$S$2:$S$1000,'Journal de trading'!$B$2:$B$1000,"&lt;="&amp;J674))</f>
        <v/>
      </c>
    </row>
    <row r="675">
      <c r="J675" s="23">
        <f>IF('Journal de trading'!$B$662="","",'Journal de trading'!$B$662)</f>
        <v/>
      </c>
      <c r="K675" s="21">
        <f>IF(J675="","",SUMIFS('Journal de trading'!$S$2:$S$1000,'Journal de trading'!$B$2:$B$1000,"&lt;="&amp;J675))</f>
        <v/>
      </c>
    </row>
    <row r="676">
      <c r="J676" s="27">
        <f>IF('Journal de trading'!$B$663="","",'Journal de trading'!$B$663)</f>
        <v/>
      </c>
      <c r="K676" s="25">
        <f>IF(J676="","",SUMIFS('Journal de trading'!$S$2:$S$1000,'Journal de trading'!$B$2:$B$1000,"&lt;="&amp;J676))</f>
        <v/>
      </c>
    </row>
    <row r="677">
      <c r="J677" s="23">
        <f>IF('Journal de trading'!$B$664="","",'Journal de trading'!$B$664)</f>
        <v/>
      </c>
      <c r="K677" s="21">
        <f>IF(J677="","",SUMIFS('Journal de trading'!$S$2:$S$1000,'Journal de trading'!$B$2:$B$1000,"&lt;="&amp;J677))</f>
        <v/>
      </c>
    </row>
    <row r="678">
      <c r="J678" s="27">
        <f>IF('Journal de trading'!$B$665="","",'Journal de trading'!$B$665)</f>
        <v/>
      </c>
      <c r="K678" s="25">
        <f>IF(J678="","",SUMIFS('Journal de trading'!$S$2:$S$1000,'Journal de trading'!$B$2:$B$1000,"&lt;="&amp;J678))</f>
        <v/>
      </c>
    </row>
    <row r="679">
      <c r="J679" s="23">
        <f>IF('Journal de trading'!$B$666="","",'Journal de trading'!$B$666)</f>
        <v/>
      </c>
      <c r="K679" s="21">
        <f>IF(J679="","",SUMIFS('Journal de trading'!$S$2:$S$1000,'Journal de trading'!$B$2:$B$1000,"&lt;="&amp;J679))</f>
        <v/>
      </c>
    </row>
    <row r="680">
      <c r="J680" s="27">
        <f>IF('Journal de trading'!$B$667="","",'Journal de trading'!$B$667)</f>
        <v/>
      </c>
      <c r="K680" s="25">
        <f>IF(J680="","",SUMIFS('Journal de trading'!$S$2:$S$1000,'Journal de trading'!$B$2:$B$1000,"&lt;="&amp;J680))</f>
        <v/>
      </c>
    </row>
    <row r="681">
      <c r="J681" s="23">
        <f>IF('Journal de trading'!$B$668="","",'Journal de trading'!$B$668)</f>
        <v/>
      </c>
      <c r="K681" s="21">
        <f>IF(J681="","",SUMIFS('Journal de trading'!$S$2:$S$1000,'Journal de trading'!$B$2:$B$1000,"&lt;="&amp;J681))</f>
        <v/>
      </c>
    </row>
    <row r="682">
      <c r="J682" s="27">
        <f>IF('Journal de trading'!$B$669="","",'Journal de trading'!$B$669)</f>
        <v/>
      </c>
      <c r="K682" s="25">
        <f>IF(J682="","",SUMIFS('Journal de trading'!$S$2:$S$1000,'Journal de trading'!$B$2:$B$1000,"&lt;="&amp;J682))</f>
        <v/>
      </c>
    </row>
    <row r="683">
      <c r="J683" s="23">
        <f>IF('Journal de trading'!$B$670="","",'Journal de trading'!$B$670)</f>
        <v/>
      </c>
      <c r="K683" s="21">
        <f>IF(J683="","",SUMIFS('Journal de trading'!$S$2:$S$1000,'Journal de trading'!$B$2:$B$1000,"&lt;="&amp;J683))</f>
        <v/>
      </c>
    </row>
    <row r="684">
      <c r="J684" s="27">
        <f>IF('Journal de trading'!$B$671="","",'Journal de trading'!$B$671)</f>
        <v/>
      </c>
      <c r="K684" s="25">
        <f>IF(J684="","",SUMIFS('Journal de trading'!$S$2:$S$1000,'Journal de trading'!$B$2:$B$1000,"&lt;="&amp;J684))</f>
        <v/>
      </c>
    </row>
    <row r="685">
      <c r="J685" s="23">
        <f>IF('Journal de trading'!$B$672="","",'Journal de trading'!$B$672)</f>
        <v/>
      </c>
      <c r="K685" s="21">
        <f>IF(J685="","",SUMIFS('Journal de trading'!$S$2:$S$1000,'Journal de trading'!$B$2:$B$1000,"&lt;="&amp;J685))</f>
        <v/>
      </c>
    </row>
    <row r="686">
      <c r="J686" s="27">
        <f>IF('Journal de trading'!$B$673="","",'Journal de trading'!$B$673)</f>
        <v/>
      </c>
      <c r="K686" s="25">
        <f>IF(J686="","",SUMIFS('Journal de trading'!$S$2:$S$1000,'Journal de trading'!$B$2:$B$1000,"&lt;="&amp;J686))</f>
        <v/>
      </c>
    </row>
    <row r="687">
      <c r="J687" s="23">
        <f>IF('Journal de trading'!$B$674="","",'Journal de trading'!$B$674)</f>
        <v/>
      </c>
      <c r="K687" s="21">
        <f>IF(J687="","",SUMIFS('Journal de trading'!$S$2:$S$1000,'Journal de trading'!$B$2:$B$1000,"&lt;="&amp;J687))</f>
        <v/>
      </c>
    </row>
    <row r="688">
      <c r="J688" s="27">
        <f>IF('Journal de trading'!$B$675="","",'Journal de trading'!$B$675)</f>
        <v/>
      </c>
      <c r="K688" s="25">
        <f>IF(J688="","",SUMIFS('Journal de trading'!$S$2:$S$1000,'Journal de trading'!$B$2:$B$1000,"&lt;="&amp;J688))</f>
        <v/>
      </c>
    </row>
    <row r="689">
      <c r="J689" s="23">
        <f>IF('Journal de trading'!$B$676="","",'Journal de trading'!$B$676)</f>
        <v/>
      </c>
      <c r="K689" s="21">
        <f>IF(J689="","",SUMIFS('Journal de trading'!$S$2:$S$1000,'Journal de trading'!$B$2:$B$1000,"&lt;="&amp;J689))</f>
        <v/>
      </c>
    </row>
    <row r="690">
      <c r="J690" s="27">
        <f>IF('Journal de trading'!$B$677="","",'Journal de trading'!$B$677)</f>
        <v/>
      </c>
      <c r="K690" s="25">
        <f>IF(J690="","",SUMIFS('Journal de trading'!$S$2:$S$1000,'Journal de trading'!$B$2:$B$1000,"&lt;="&amp;J690))</f>
        <v/>
      </c>
    </row>
    <row r="691">
      <c r="J691" s="23">
        <f>IF('Journal de trading'!$B$678="","",'Journal de trading'!$B$678)</f>
        <v/>
      </c>
      <c r="K691" s="21">
        <f>IF(J691="","",SUMIFS('Journal de trading'!$S$2:$S$1000,'Journal de trading'!$B$2:$B$1000,"&lt;="&amp;J691))</f>
        <v/>
      </c>
    </row>
    <row r="692">
      <c r="J692" s="27">
        <f>IF('Journal de trading'!$B$679="","",'Journal de trading'!$B$679)</f>
        <v/>
      </c>
      <c r="K692" s="25">
        <f>IF(J692="","",SUMIFS('Journal de trading'!$S$2:$S$1000,'Journal de trading'!$B$2:$B$1000,"&lt;="&amp;J692))</f>
        <v/>
      </c>
    </row>
    <row r="693">
      <c r="J693" s="23">
        <f>IF('Journal de trading'!$B$680="","",'Journal de trading'!$B$680)</f>
        <v/>
      </c>
      <c r="K693" s="21">
        <f>IF(J693="","",SUMIFS('Journal de trading'!$S$2:$S$1000,'Journal de trading'!$B$2:$B$1000,"&lt;="&amp;J693))</f>
        <v/>
      </c>
    </row>
    <row r="694">
      <c r="J694" s="27">
        <f>IF('Journal de trading'!$B$681="","",'Journal de trading'!$B$681)</f>
        <v/>
      </c>
      <c r="K694" s="25">
        <f>IF(J694="","",SUMIFS('Journal de trading'!$S$2:$S$1000,'Journal de trading'!$B$2:$B$1000,"&lt;="&amp;J694))</f>
        <v/>
      </c>
    </row>
    <row r="695">
      <c r="J695" s="23">
        <f>IF('Journal de trading'!$B$682="","",'Journal de trading'!$B$682)</f>
        <v/>
      </c>
      <c r="K695" s="21">
        <f>IF(J695="","",SUMIFS('Journal de trading'!$S$2:$S$1000,'Journal de trading'!$B$2:$B$1000,"&lt;="&amp;J695))</f>
        <v/>
      </c>
    </row>
    <row r="696">
      <c r="J696" s="27">
        <f>IF('Journal de trading'!$B$683="","",'Journal de trading'!$B$683)</f>
        <v/>
      </c>
      <c r="K696" s="25">
        <f>IF(J696="","",SUMIFS('Journal de trading'!$S$2:$S$1000,'Journal de trading'!$B$2:$B$1000,"&lt;="&amp;J696))</f>
        <v/>
      </c>
    </row>
    <row r="697">
      <c r="J697" s="23">
        <f>IF('Journal de trading'!$B$684="","",'Journal de trading'!$B$684)</f>
        <v/>
      </c>
      <c r="K697" s="21">
        <f>IF(J697="","",SUMIFS('Journal de trading'!$S$2:$S$1000,'Journal de trading'!$B$2:$B$1000,"&lt;="&amp;J697))</f>
        <v/>
      </c>
    </row>
    <row r="698">
      <c r="J698" s="27">
        <f>IF('Journal de trading'!$B$685="","",'Journal de trading'!$B$685)</f>
        <v/>
      </c>
      <c r="K698" s="25">
        <f>IF(J698="","",SUMIFS('Journal de trading'!$S$2:$S$1000,'Journal de trading'!$B$2:$B$1000,"&lt;="&amp;J698))</f>
        <v/>
      </c>
    </row>
    <row r="699">
      <c r="J699" s="23">
        <f>IF('Journal de trading'!$B$686="","",'Journal de trading'!$B$686)</f>
        <v/>
      </c>
      <c r="K699" s="21">
        <f>IF(J699="","",SUMIFS('Journal de trading'!$S$2:$S$1000,'Journal de trading'!$B$2:$B$1000,"&lt;="&amp;J699))</f>
        <v/>
      </c>
    </row>
    <row r="700">
      <c r="J700" s="27">
        <f>IF('Journal de trading'!$B$687="","",'Journal de trading'!$B$687)</f>
        <v/>
      </c>
      <c r="K700" s="25">
        <f>IF(J700="","",SUMIFS('Journal de trading'!$S$2:$S$1000,'Journal de trading'!$B$2:$B$1000,"&lt;="&amp;J700))</f>
        <v/>
      </c>
    </row>
    <row r="701">
      <c r="J701" s="23">
        <f>IF('Journal de trading'!$B$688="","",'Journal de trading'!$B$688)</f>
        <v/>
      </c>
      <c r="K701" s="21">
        <f>IF(J701="","",SUMIFS('Journal de trading'!$S$2:$S$1000,'Journal de trading'!$B$2:$B$1000,"&lt;="&amp;J701))</f>
        <v/>
      </c>
    </row>
    <row r="702">
      <c r="J702" s="27">
        <f>IF('Journal de trading'!$B$689="","",'Journal de trading'!$B$689)</f>
        <v/>
      </c>
      <c r="K702" s="25">
        <f>IF(J702="","",SUMIFS('Journal de trading'!$S$2:$S$1000,'Journal de trading'!$B$2:$B$1000,"&lt;="&amp;J702))</f>
        <v/>
      </c>
    </row>
    <row r="703">
      <c r="J703" s="23">
        <f>IF('Journal de trading'!$B$690="","",'Journal de trading'!$B$690)</f>
        <v/>
      </c>
      <c r="K703" s="21">
        <f>IF(J703="","",SUMIFS('Journal de trading'!$S$2:$S$1000,'Journal de trading'!$B$2:$B$1000,"&lt;="&amp;J703))</f>
        <v/>
      </c>
    </row>
    <row r="704">
      <c r="J704" s="27">
        <f>IF('Journal de trading'!$B$691="","",'Journal de trading'!$B$691)</f>
        <v/>
      </c>
      <c r="K704" s="25">
        <f>IF(J704="","",SUMIFS('Journal de trading'!$S$2:$S$1000,'Journal de trading'!$B$2:$B$1000,"&lt;="&amp;J704))</f>
        <v/>
      </c>
    </row>
    <row r="705">
      <c r="J705" s="23">
        <f>IF('Journal de trading'!$B$692="","",'Journal de trading'!$B$692)</f>
        <v/>
      </c>
      <c r="K705" s="21">
        <f>IF(J705="","",SUMIFS('Journal de trading'!$S$2:$S$1000,'Journal de trading'!$B$2:$B$1000,"&lt;="&amp;J705))</f>
        <v/>
      </c>
    </row>
    <row r="706">
      <c r="J706" s="27">
        <f>IF('Journal de trading'!$B$693="","",'Journal de trading'!$B$693)</f>
        <v/>
      </c>
      <c r="K706" s="25">
        <f>IF(J706="","",SUMIFS('Journal de trading'!$S$2:$S$1000,'Journal de trading'!$B$2:$B$1000,"&lt;="&amp;J706))</f>
        <v/>
      </c>
    </row>
    <row r="707">
      <c r="J707" s="23">
        <f>IF('Journal de trading'!$B$694="","",'Journal de trading'!$B$694)</f>
        <v/>
      </c>
      <c r="K707" s="21">
        <f>IF(J707="","",SUMIFS('Journal de trading'!$S$2:$S$1000,'Journal de trading'!$B$2:$B$1000,"&lt;="&amp;J707))</f>
        <v/>
      </c>
    </row>
    <row r="708">
      <c r="J708" s="27">
        <f>IF('Journal de trading'!$B$695="","",'Journal de trading'!$B$695)</f>
        <v/>
      </c>
      <c r="K708" s="25">
        <f>IF(J708="","",SUMIFS('Journal de trading'!$S$2:$S$1000,'Journal de trading'!$B$2:$B$1000,"&lt;="&amp;J708))</f>
        <v/>
      </c>
    </row>
    <row r="709">
      <c r="J709" s="23">
        <f>IF('Journal de trading'!$B$696="","",'Journal de trading'!$B$696)</f>
        <v/>
      </c>
      <c r="K709" s="21">
        <f>IF(J709="","",SUMIFS('Journal de trading'!$S$2:$S$1000,'Journal de trading'!$B$2:$B$1000,"&lt;="&amp;J709))</f>
        <v/>
      </c>
    </row>
    <row r="710">
      <c r="J710" s="27">
        <f>IF('Journal de trading'!$B$697="","",'Journal de trading'!$B$697)</f>
        <v/>
      </c>
      <c r="K710" s="25">
        <f>IF(J710="","",SUMIFS('Journal de trading'!$S$2:$S$1000,'Journal de trading'!$B$2:$B$1000,"&lt;="&amp;J710))</f>
        <v/>
      </c>
    </row>
    <row r="711">
      <c r="J711" s="23">
        <f>IF('Journal de trading'!$B$698="","",'Journal de trading'!$B$698)</f>
        <v/>
      </c>
      <c r="K711" s="21">
        <f>IF(J711="","",SUMIFS('Journal de trading'!$S$2:$S$1000,'Journal de trading'!$B$2:$B$1000,"&lt;="&amp;J711))</f>
        <v/>
      </c>
    </row>
    <row r="712">
      <c r="J712" s="27">
        <f>IF('Journal de trading'!$B$699="","",'Journal de trading'!$B$699)</f>
        <v/>
      </c>
      <c r="K712" s="25">
        <f>IF(J712="","",SUMIFS('Journal de trading'!$S$2:$S$1000,'Journal de trading'!$B$2:$B$1000,"&lt;="&amp;J712))</f>
        <v/>
      </c>
    </row>
    <row r="713">
      <c r="J713" s="23">
        <f>IF('Journal de trading'!$B$700="","",'Journal de trading'!$B$700)</f>
        <v/>
      </c>
      <c r="K713" s="21">
        <f>IF(J713="","",SUMIFS('Journal de trading'!$S$2:$S$1000,'Journal de trading'!$B$2:$B$1000,"&lt;="&amp;J713))</f>
        <v/>
      </c>
    </row>
    <row r="714">
      <c r="J714" s="27">
        <f>IF('Journal de trading'!$B$701="","",'Journal de trading'!$B$701)</f>
        <v/>
      </c>
      <c r="K714" s="25">
        <f>IF(J714="","",SUMIFS('Journal de trading'!$S$2:$S$1000,'Journal de trading'!$B$2:$B$1000,"&lt;="&amp;J714))</f>
        <v/>
      </c>
    </row>
    <row r="715">
      <c r="J715" s="23">
        <f>IF('Journal de trading'!$B$702="","",'Journal de trading'!$B$702)</f>
        <v/>
      </c>
      <c r="K715" s="21">
        <f>IF(J715="","",SUMIFS('Journal de trading'!$S$2:$S$1000,'Journal de trading'!$B$2:$B$1000,"&lt;="&amp;J715))</f>
        <v/>
      </c>
    </row>
    <row r="716">
      <c r="J716" s="27">
        <f>IF('Journal de trading'!$B$703="","",'Journal de trading'!$B$703)</f>
        <v/>
      </c>
      <c r="K716" s="25">
        <f>IF(J716="","",SUMIFS('Journal de trading'!$S$2:$S$1000,'Journal de trading'!$B$2:$B$1000,"&lt;="&amp;J716))</f>
        <v/>
      </c>
    </row>
    <row r="717">
      <c r="J717" s="23">
        <f>IF('Journal de trading'!$B$704="","",'Journal de trading'!$B$704)</f>
        <v/>
      </c>
      <c r="K717" s="21">
        <f>IF(J717="","",SUMIFS('Journal de trading'!$S$2:$S$1000,'Journal de trading'!$B$2:$B$1000,"&lt;="&amp;J717))</f>
        <v/>
      </c>
    </row>
    <row r="718">
      <c r="J718" s="27">
        <f>IF('Journal de trading'!$B$705="","",'Journal de trading'!$B$705)</f>
        <v/>
      </c>
      <c r="K718" s="25">
        <f>IF(J718="","",SUMIFS('Journal de trading'!$S$2:$S$1000,'Journal de trading'!$B$2:$B$1000,"&lt;="&amp;J718))</f>
        <v/>
      </c>
    </row>
    <row r="719">
      <c r="J719" s="23">
        <f>IF('Journal de trading'!$B$706="","",'Journal de trading'!$B$706)</f>
        <v/>
      </c>
      <c r="K719" s="21">
        <f>IF(J719="","",SUMIFS('Journal de trading'!$S$2:$S$1000,'Journal de trading'!$B$2:$B$1000,"&lt;="&amp;J719))</f>
        <v/>
      </c>
    </row>
    <row r="720">
      <c r="J720" s="27">
        <f>IF('Journal de trading'!$B$707="","",'Journal de trading'!$B$707)</f>
        <v/>
      </c>
      <c r="K720" s="25">
        <f>IF(J720="","",SUMIFS('Journal de trading'!$S$2:$S$1000,'Journal de trading'!$B$2:$B$1000,"&lt;="&amp;J720))</f>
        <v/>
      </c>
    </row>
    <row r="721">
      <c r="J721" s="23">
        <f>IF('Journal de trading'!$B$708="","",'Journal de trading'!$B$708)</f>
        <v/>
      </c>
      <c r="K721" s="21">
        <f>IF(J721="","",SUMIFS('Journal de trading'!$S$2:$S$1000,'Journal de trading'!$B$2:$B$1000,"&lt;="&amp;J721))</f>
        <v/>
      </c>
    </row>
    <row r="722">
      <c r="J722" s="27">
        <f>IF('Journal de trading'!$B$709="","",'Journal de trading'!$B$709)</f>
        <v/>
      </c>
      <c r="K722" s="25">
        <f>IF(J722="","",SUMIFS('Journal de trading'!$S$2:$S$1000,'Journal de trading'!$B$2:$B$1000,"&lt;="&amp;J722))</f>
        <v/>
      </c>
    </row>
    <row r="723">
      <c r="J723" s="23">
        <f>IF('Journal de trading'!$B$710="","",'Journal de trading'!$B$710)</f>
        <v/>
      </c>
      <c r="K723" s="21">
        <f>IF(J723="","",SUMIFS('Journal de trading'!$S$2:$S$1000,'Journal de trading'!$B$2:$B$1000,"&lt;="&amp;J723))</f>
        <v/>
      </c>
    </row>
    <row r="724">
      <c r="J724" s="27">
        <f>IF('Journal de trading'!$B$711="","",'Journal de trading'!$B$711)</f>
        <v/>
      </c>
      <c r="K724" s="25">
        <f>IF(J724="","",SUMIFS('Journal de trading'!$S$2:$S$1000,'Journal de trading'!$B$2:$B$1000,"&lt;="&amp;J724))</f>
        <v/>
      </c>
    </row>
    <row r="725">
      <c r="J725" s="23">
        <f>IF('Journal de trading'!$B$712="","",'Journal de trading'!$B$712)</f>
        <v/>
      </c>
      <c r="K725" s="21">
        <f>IF(J725="","",SUMIFS('Journal de trading'!$S$2:$S$1000,'Journal de trading'!$B$2:$B$1000,"&lt;="&amp;J725))</f>
        <v/>
      </c>
    </row>
    <row r="726">
      <c r="J726" s="27">
        <f>IF('Journal de trading'!$B$713="","",'Journal de trading'!$B$713)</f>
        <v/>
      </c>
      <c r="K726" s="25">
        <f>IF(J726="","",SUMIFS('Journal de trading'!$S$2:$S$1000,'Journal de trading'!$B$2:$B$1000,"&lt;="&amp;J726))</f>
        <v/>
      </c>
    </row>
    <row r="727">
      <c r="J727" s="23">
        <f>IF('Journal de trading'!$B$714="","",'Journal de trading'!$B$714)</f>
        <v/>
      </c>
      <c r="K727" s="21">
        <f>IF(J727="","",SUMIFS('Journal de trading'!$S$2:$S$1000,'Journal de trading'!$B$2:$B$1000,"&lt;="&amp;J727))</f>
        <v/>
      </c>
    </row>
    <row r="728">
      <c r="J728" s="27">
        <f>IF('Journal de trading'!$B$715="","",'Journal de trading'!$B$715)</f>
        <v/>
      </c>
      <c r="K728" s="25">
        <f>IF(J728="","",SUMIFS('Journal de trading'!$S$2:$S$1000,'Journal de trading'!$B$2:$B$1000,"&lt;="&amp;J728))</f>
        <v/>
      </c>
    </row>
    <row r="729">
      <c r="J729" s="23">
        <f>IF('Journal de trading'!$B$716="","",'Journal de trading'!$B$716)</f>
        <v/>
      </c>
      <c r="K729" s="21">
        <f>IF(J729="","",SUMIFS('Journal de trading'!$S$2:$S$1000,'Journal de trading'!$B$2:$B$1000,"&lt;="&amp;J729))</f>
        <v/>
      </c>
    </row>
    <row r="730">
      <c r="J730" s="27">
        <f>IF('Journal de trading'!$B$717="","",'Journal de trading'!$B$717)</f>
        <v/>
      </c>
      <c r="K730" s="25">
        <f>IF(J730="","",SUMIFS('Journal de trading'!$S$2:$S$1000,'Journal de trading'!$B$2:$B$1000,"&lt;="&amp;J730))</f>
        <v/>
      </c>
    </row>
    <row r="731">
      <c r="J731" s="23">
        <f>IF('Journal de trading'!$B$718="","",'Journal de trading'!$B$718)</f>
        <v/>
      </c>
      <c r="K731" s="21">
        <f>IF(J731="","",SUMIFS('Journal de trading'!$S$2:$S$1000,'Journal de trading'!$B$2:$B$1000,"&lt;="&amp;J731))</f>
        <v/>
      </c>
    </row>
    <row r="732">
      <c r="J732" s="27">
        <f>IF('Journal de trading'!$B$719="","",'Journal de trading'!$B$719)</f>
        <v/>
      </c>
      <c r="K732" s="25">
        <f>IF(J732="","",SUMIFS('Journal de trading'!$S$2:$S$1000,'Journal de trading'!$B$2:$B$1000,"&lt;="&amp;J732))</f>
        <v/>
      </c>
    </row>
    <row r="733">
      <c r="J733" s="23">
        <f>IF('Journal de trading'!$B$720="","",'Journal de trading'!$B$720)</f>
        <v/>
      </c>
      <c r="K733" s="21">
        <f>IF(J733="","",SUMIFS('Journal de trading'!$S$2:$S$1000,'Journal de trading'!$B$2:$B$1000,"&lt;="&amp;J733))</f>
        <v/>
      </c>
    </row>
    <row r="734">
      <c r="J734" s="27">
        <f>IF('Journal de trading'!$B$721="","",'Journal de trading'!$B$721)</f>
        <v/>
      </c>
      <c r="K734" s="25">
        <f>IF(J734="","",SUMIFS('Journal de trading'!$S$2:$S$1000,'Journal de trading'!$B$2:$B$1000,"&lt;="&amp;J734))</f>
        <v/>
      </c>
    </row>
    <row r="735">
      <c r="J735" s="23">
        <f>IF('Journal de trading'!$B$722="","",'Journal de trading'!$B$722)</f>
        <v/>
      </c>
      <c r="K735" s="21">
        <f>IF(J735="","",SUMIFS('Journal de trading'!$S$2:$S$1000,'Journal de trading'!$B$2:$B$1000,"&lt;="&amp;J735))</f>
        <v/>
      </c>
    </row>
    <row r="736">
      <c r="J736" s="27">
        <f>IF('Journal de trading'!$B$723="","",'Journal de trading'!$B$723)</f>
        <v/>
      </c>
      <c r="K736" s="25">
        <f>IF(J736="","",SUMIFS('Journal de trading'!$S$2:$S$1000,'Journal de trading'!$B$2:$B$1000,"&lt;="&amp;J736))</f>
        <v/>
      </c>
    </row>
    <row r="737">
      <c r="J737" s="23">
        <f>IF('Journal de trading'!$B$724="","",'Journal de trading'!$B$724)</f>
        <v/>
      </c>
      <c r="K737" s="21">
        <f>IF(J737="","",SUMIFS('Journal de trading'!$S$2:$S$1000,'Journal de trading'!$B$2:$B$1000,"&lt;="&amp;J737))</f>
        <v/>
      </c>
    </row>
    <row r="738">
      <c r="J738" s="27">
        <f>IF('Journal de trading'!$B$725="","",'Journal de trading'!$B$725)</f>
        <v/>
      </c>
      <c r="K738" s="25">
        <f>IF(J738="","",SUMIFS('Journal de trading'!$S$2:$S$1000,'Journal de trading'!$B$2:$B$1000,"&lt;="&amp;J738))</f>
        <v/>
      </c>
    </row>
    <row r="739">
      <c r="J739" s="23">
        <f>IF('Journal de trading'!$B$726="","",'Journal de trading'!$B$726)</f>
        <v/>
      </c>
      <c r="K739" s="21">
        <f>IF(J739="","",SUMIFS('Journal de trading'!$S$2:$S$1000,'Journal de trading'!$B$2:$B$1000,"&lt;="&amp;J739))</f>
        <v/>
      </c>
    </row>
    <row r="740">
      <c r="J740" s="27">
        <f>IF('Journal de trading'!$B$727="","",'Journal de trading'!$B$727)</f>
        <v/>
      </c>
      <c r="K740" s="25">
        <f>IF(J740="","",SUMIFS('Journal de trading'!$S$2:$S$1000,'Journal de trading'!$B$2:$B$1000,"&lt;="&amp;J740))</f>
        <v/>
      </c>
    </row>
    <row r="741">
      <c r="J741" s="23">
        <f>IF('Journal de trading'!$B$728="","",'Journal de trading'!$B$728)</f>
        <v/>
      </c>
      <c r="K741" s="21">
        <f>IF(J741="","",SUMIFS('Journal de trading'!$S$2:$S$1000,'Journal de trading'!$B$2:$B$1000,"&lt;="&amp;J741))</f>
        <v/>
      </c>
    </row>
    <row r="742">
      <c r="J742" s="27">
        <f>IF('Journal de trading'!$B$729="","",'Journal de trading'!$B$729)</f>
        <v/>
      </c>
      <c r="K742" s="25">
        <f>IF(J742="","",SUMIFS('Journal de trading'!$S$2:$S$1000,'Journal de trading'!$B$2:$B$1000,"&lt;="&amp;J742))</f>
        <v/>
      </c>
    </row>
    <row r="743">
      <c r="J743" s="23">
        <f>IF('Journal de trading'!$B$730="","",'Journal de trading'!$B$730)</f>
        <v/>
      </c>
      <c r="K743" s="21">
        <f>IF(J743="","",SUMIFS('Journal de trading'!$S$2:$S$1000,'Journal de trading'!$B$2:$B$1000,"&lt;="&amp;J743))</f>
        <v/>
      </c>
    </row>
    <row r="744">
      <c r="J744" s="27">
        <f>IF('Journal de trading'!$B$731="","",'Journal de trading'!$B$731)</f>
        <v/>
      </c>
      <c r="K744" s="25">
        <f>IF(J744="","",SUMIFS('Journal de trading'!$S$2:$S$1000,'Journal de trading'!$B$2:$B$1000,"&lt;="&amp;J744))</f>
        <v/>
      </c>
    </row>
    <row r="745">
      <c r="J745" s="23">
        <f>IF('Journal de trading'!$B$732="","",'Journal de trading'!$B$732)</f>
        <v/>
      </c>
      <c r="K745" s="21">
        <f>IF(J745="","",SUMIFS('Journal de trading'!$S$2:$S$1000,'Journal de trading'!$B$2:$B$1000,"&lt;="&amp;J745))</f>
        <v/>
      </c>
    </row>
    <row r="746">
      <c r="J746" s="27">
        <f>IF('Journal de trading'!$B$733="","",'Journal de trading'!$B$733)</f>
        <v/>
      </c>
      <c r="K746" s="25">
        <f>IF(J746="","",SUMIFS('Journal de trading'!$S$2:$S$1000,'Journal de trading'!$B$2:$B$1000,"&lt;="&amp;J746))</f>
        <v/>
      </c>
    </row>
    <row r="747">
      <c r="J747" s="23">
        <f>IF('Journal de trading'!$B$734="","",'Journal de trading'!$B$734)</f>
        <v/>
      </c>
      <c r="K747" s="21">
        <f>IF(J747="","",SUMIFS('Journal de trading'!$S$2:$S$1000,'Journal de trading'!$B$2:$B$1000,"&lt;="&amp;J747))</f>
        <v/>
      </c>
    </row>
    <row r="748">
      <c r="J748" s="27">
        <f>IF('Journal de trading'!$B$735="","",'Journal de trading'!$B$735)</f>
        <v/>
      </c>
      <c r="K748" s="25">
        <f>IF(J748="","",SUMIFS('Journal de trading'!$S$2:$S$1000,'Journal de trading'!$B$2:$B$1000,"&lt;="&amp;J748))</f>
        <v/>
      </c>
    </row>
    <row r="749">
      <c r="J749" s="23">
        <f>IF('Journal de trading'!$B$736="","",'Journal de trading'!$B$736)</f>
        <v/>
      </c>
      <c r="K749" s="21">
        <f>IF(J749="","",SUMIFS('Journal de trading'!$S$2:$S$1000,'Journal de trading'!$B$2:$B$1000,"&lt;="&amp;J749))</f>
        <v/>
      </c>
    </row>
    <row r="750">
      <c r="J750" s="27">
        <f>IF('Journal de trading'!$B$737="","",'Journal de trading'!$B$737)</f>
        <v/>
      </c>
      <c r="K750" s="25">
        <f>IF(J750="","",SUMIFS('Journal de trading'!$S$2:$S$1000,'Journal de trading'!$B$2:$B$1000,"&lt;="&amp;J750))</f>
        <v/>
      </c>
    </row>
    <row r="751">
      <c r="J751" s="23">
        <f>IF('Journal de trading'!$B$738="","",'Journal de trading'!$B$738)</f>
        <v/>
      </c>
      <c r="K751" s="21">
        <f>IF(J751="","",SUMIFS('Journal de trading'!$S$2:$S$1000,'Journal de trading'!$B$2:$B$1000,"&lt;="&amp;J751))</f>
        <v/>
      </c>
    </row>
    <row r="752">
      <c r="J752" s="27">
        <f>IF('Journal de trading'!$B$739="","",'Journal de trading'!$B$739)</f>
        <v/>
      </c>
      <c r="K752" s="25">
        <f>IF(J752="","",SUMIFS('Journal de trading'!$S$2:$S$1000,'Journal de trading'!$B$2:$B$1000,"&lt;="&amp;J752))</f>
        <v/>
      </c>
    </row>
    <row r="753">
      <c r="J753" s="23">
        <f>IF('Journal de trading'!$B$740="","",'Journal de trading'!$B$740)</f>
        <v/>
      </c>
      <c r="K753" s="21">
        <f>IF(J753="","",SUMIFS('Journal de trading'!$S$2:$S$1000,'Journal de trading'!$B$2:$B$1000,"&lt;="&amp;J753))</f>
        <v/>
      </c>
    </row>
    <row r="754">
      <c r="J754" s="27">
        <f>IF('Journal de trading'!$B$741="","",'Journal de trading'!$B$741)</f>
        <v/>
      </c>
      <c r="K754" s="25">
        <f>IF(J754="","",SUMIFS('Journal de trading'!$S$2:$S$1000,'Journal de trading'!$B$2:$B$1000,"&lt;="&amp;J754))</f>
        <v/>
      </c>
    </row>
    <row r="755">
      <c r="J755" s="23">
        <f>IF('Journal de trading'!$B$742="","",'Journal de trading'!$B$742)</f>
        <v/>
      </c>
      <c r="K755" s="21">
        <f>IF(J755="","",SUMIFS('Journal de trading'!$S$2:$S$1000,'Journal de trading'!$B$2:$B$1000,"&lt;="&amp;J755))</f>
        <v/>
      </c>
    </row>
    <row r="756">
      <c r="J756" s="27">
        <f>IF('Journal de trading'!$B$743="","",'Journal de trading'!$B$743)</f>
        <v/>
      </c>
      <c r="K756" s="25">
        <f>IF(J756="","",SUMIFS('Journal de trading'!$S$2:$S$1000,'Journal de trading'!$B$2:$B$1000,"&lt;="&amp;J756))</f>
        <v/>
      </c>
    </row>
    <row r="757">
      <c r="J757" s="23">
        <f>IF('Journal de trading'!$B$744="","",'Journal de trading'!$B$744)</f>
        <v/>
      </c>
      <c r="K757" s="21">
        <f>IF(J757="","",SUMIFS('Journal de trading'!$S$2:$S$1000,'Journal de trading'!$B$2:$B$1000,"&lt;="&amp;J757))</f>
        <v/>
      </c>
    </row>
    <row r="758">
      <c r="J758" s="27">
        <f>IF('Journal de trading'!$B$745="","",'Journal de trading'!$B$745)</f>
        <v/>
      </c>
      <c r="K758" s="25">
        <f>IF(J758="","",SUMIFS('Journal de trading'!$S$2:$S$1000,'Journal de trading'!$B$2:$B$1000,"&lt;="&amp;J758))</f>
        <v/>
      </c>
    </row>
    <row r="759">
      <c r="J759" s="23">
        <f>IF('Journal de trading'!$B$746="","",'Journal de trading'!$B$746)</f>
        <v/>
      </c>
      <c r="K759" s="21">
        <f>IF(J759="","",SUMIFS('Journal de trading'!$S$2:$S$1000,'Journal de trading'!$B$2:$B$1000,"&lt;="&amp;J759))</f>
        <v/>
      </c>
    </row>
    <row r="760">
      <c r="J760" s="27">
        <f>IF('Journal de trading'!$B$747="","",'Journal de trading'!$B$747)</f>
        <v/>
      </c>
      <c r="K760" s="25">
        <f>IF(J760="","",SUMIFS('Journal de trading'!$S$2:$S$1000,'Journal de trading'!$B$2:$B$1000,"&lt;="&amp;J760))</f>
        <v/>
      </c>
    </row>
    <row r="761">
      <c r="J761" s="23">
        <f>IF('Journal de trading'!$B$748="","",'Journal de trading'!$B$748)</f>
        <v/>
      </c>
      <c r="K761" s="21">
        <f>IF(J761="","",SUMIFS('Journal de trading'!$S$2:$S$1000,'Journal de trading'!$B$2:$B$1000,"&lt;="&amp;J761))</f>
        <v/>
      </c>
    </row>
    <row r="762">
      <c r="J762" s="27">
        <f>IF('Journal de trading'!$B$749="","",'Journal de trading'!$B$749)</f>
        <v/>
      </c>
      <c r="K762" s="25">
        <f>IF(J762="","",SUMIFS('Journal de trading'!$S$2:$S$1000,'Journal de trading'!$B$2:$B$1000,"&lt;="&amp;J762))</f>
        <v/>
      </c>
    </row>
    <row r="763">
      <c r="J763" s="23">
        <f>IF('Journal de trading'!$B$750="","",'Journal de trading'!$B$750)</f>
        <v/>
      </c>
      <c r="K763" s="21">
        <f>IF(J763="","",SUMIFS('Journal de trading'!$S$2:$S$1000,'Journal de trading'!$B$2:$B$1000,"&lt;="&amp;J763))</f>
        <v/>
      </c>
    </row>
    <row r="764">
      <c r="J764" s="27">
        <f>IF('Journal de trading'!$B$751="","",'Journal de trading'!$B$751)</f>
        <v/>
      </c>
      <c r="K764" s="25">
        <f>IF(J764="","",SUMIFS('Journal de trading'!$S$2:$S$1000,'Journal de trading'!$B$2:$B$1000,"&lt;="&amp;J764))</f>
        <v/>
      </c>
    </row>
    <row r="765">
      <c r="J765" s="23">
        <f>IF('Journal de trading'!$B$752="","",'Journal de trading'!$B$752)</f>
        <v/>
      </c>
      <c r="K765" s="21">
        <f>IF(J765="","",SUMIFS('Journal de trading'!$S$2:$S$1000,'Journal de trading'!$B$2:$B$1000,"&lt;="&amp;J765))</f>
        <v/>
      </c>
    </row>
    <row r="766">
      <c r="J766" s="27">
        <f>IF('Journal de trading'!$B$753="","",'Journal de trading'!$B$753)</f>
        <v/>
      </c>
      <c r="K766" s="25">
        <f>IF(J766="","",SUMIFS('Journal de trading'!$S$2:$S$1000,'Journal de trading'!$B$2:$B$1000,"&lt;="&amp;J766))</f>
        <v/>
      </c>
    </row>
    <row r="767">
      <c r="J767" s="23">
        <f>IF('Journal de trading'!$B$754="","",'Journal de trading'!$B$754)</f>
        <v/>
      </c>
      <c r="K767" s="21">
        <f>IF(J767="","",SUMIFS('Journal de trading'!$S$2:$S$1000,'Journal de trading'!$B$2:$B$1000,"&lt;="&amp;J767))</f>
        <v/>
      </c>
    </row>
    <row r="768">
      <c r="J768" s="27">
        <f>IF('Journal de trading'!$B$755="","",'Journal de trading'!$B$755)</f>
        <v/>
      </c>
      <c r="K768" s="25">
        <f>IF(J768="","",SUMIFS('Journal de trading'!$S$2:$S$1000,'Journal de trading'!$B$2:$B$1000,"&lt;="&amp;J768))</f>
        <v/>
      </c>
    </row>
    <row r="769">
      <c r="J769" s="23">
        <f>IF('Journal de trading'!$B$756="","",'Journal de trading'!$B$756)</f>
        <v/>
      </c>
      <c r="K769" s="21">
        <f>IF(J769="","",SUMIFS('Journal de trading'!$S$2:$S$1000,'Journal de trading'!$B$2:$B$1000,"&lt;="&amp;J769))</f>
        <v/>
      </c>
    </row>
    <row r="770">
      <c r="J770" s="27">
        <f>IF('Journal de trading'!$B$757="","",'Journal de trading'!$B$757)</f>
        <v/>
      </c>
      <c r="K770" s="25">
        <f>IF(J770="","",SUMIFS('Journal de trading'!$S$2:$S$1000,'Journal de trading'!$B$2:$B$1000,"&lt;="&amp;J770))</f>
        <v/>
      </c>
    </row>
    <row r="771">
      <c r="J771" s="23">
        <f>IF('Journal de trading'!$B$758="","",'Journal de trading'!$B$758)</f>
        <v/>
      </c>
      <c r="K771" s="21">
        <f>IF(J771="","",SUMIFS('Journal de trading'!$S$2:$S$1000,'Journal de trading'!$B$2:$B$1000,"&lt;="&amp;J771))</f>
        <v/>
      </c>
    </row>
    <row r="772">
      <c r="J772" s="27">
        <f>IF('Journal de trading'!$B$759="","",'Journal de trading'!$B$759)</f>
        <v/>
      </c>
      <c r="K772" s="25">
        <f>IF(J772="","",SUMIFS('Journal de trading'!$S$2:$S$1000,'Journal de trading'!$B$2:$B$1000,"&lt;="&amp;J772))</f>
        <v/>
      </c>
    </row>
    <row r="773">
      <c r="J773" s="23">
        <f>IF('Journal de trading'!$B$760="","",'Journal de trading'!$B$760)</f>
        <v/>
      </c>
      <c r="K773" s="21">
        <f>IF(J773="","",SUMIFS('Journal de trading'!$S$2:$S$1000,'Journal de trading'!$B$2:$B$1000,"&lt;="&amp;J773))</f>
        <v/>
      </c>
    </row>
    <row r="774">
      <c r="J774" s="27">
        <f>IF('Journal de trading'!$B$761="","",'Journal de trading'!$B$761)</f>
        <v/>
      </c>
      <c r="K774" s="25">
        <f>IF(J774="","",SUMIFS('Journal de trading'!$S$2:$S$1000,'Journal de trading'!$B$2:$B$1000,"&lt;="&amp;J774))</f>
        <v/>
      </c>
    </row>
    <row r="775">
      <c r="J775" s="23">
        <f>IF('Journal de trading'!$B$762="","",'Journal de trading'!$B$762)</f>
        <v/>
      </c>
      <c r="K775" s="21">
        <f>IF(J775="","",SUMIFS('Journal de trading'!$S$2:$S$1000,'Journal de trading'!$B$2:$B$1000,"&lt;="&amp;J775))</f>
        <v/>
      </c>
    </row>
    <row r="776">
      <c r="J776" s="27">
        <f>IF('Journal de trading'!$B$763="","",'Journal de trading'!$B$763)</f>
        <v/>
      </c>
      <c r="K776" s="25">
        <f>IF(J776="","",SUMIFS('Journal de trading'!$S$2:$S$1000,'Journal de trading'!$B$2:$B$1000,"&lt;="&amp;J776))</f>
        <v/>
      </c>
    </row>
    <row r="777">
      <c r="J777" s="23">
        <f>IF('Journal de trading'!$B$764="","",'Journal de trading'!$B$764)</f>
        <v/>
      </c>
      <c r="K777" s="21">
        <f>IF(J777="","",SUMIFS('Journal de trading'!$S$2:$S$1000,'Journal de trading'!$B$2:$B$1000,"&lt;="&amp;J777))</f>
        <v/>
      </c>
    </row>
    <row r="778">
      <c r="J778" s="27">
        <f>IF('Journal de trading'!$B$765="","",'Journal de trading'!$B$765)</f>
        <v/>
      </c>
      <c r="K778" s="25">
        <f>IF(J778="","",SUMIFS('Journal de trading'!$S$2:$S$1000,'Journal de trading'!$B$2:$B$1000,"&lt;="&amp;J778))</f>
        <v/>
      </c>
    </row>
    <row r="779">
      <c r="J779" s="23">
        <f>IF('Journal de trading'!$B$766="","",'Journal de trading'!$B$766)</f>
        <v/>
      </c>
      <c r="K779" s="21">
        <f>IF(J779="","",SUMIFS('Journal de trading'!$S$2:$S$1000,'Journal de trading'!$B$2:$B$1000,"&lt;="&amp;J779))</f>
        <v/>
      </c>
    </row>
    <row r="780">
      <c r="J780" s="27">
        <f>IF('Journal de trading'!$B$767="","",'Journal de trading'!$B$767)</f>
        <v/>
      </c>
      <c r="K780" s="25">
        <f>IF(J780="","",SUMIFS('Journal de trading'!$S$2:$S$1000,'Journal de trading'!$B$2:$B$1000,"&lt;="&amp;J780))</f>
        <v/>
      </c>
    </row>
    <row r="781">
      <c r="J781" s="23">
        <f>IF('Journal de trading'!$B$768="","",'Journal de trading'!$B$768)</f>
        <v/>
      </c>
      <c r="K781" s="21">
        <f>IF(J781="","",SUMIFS('Journal de trading'!$S$2:$S$1000,'Journal de trading'!$B$2:$B$1000,"&lt;="&amp;J781))</f>
        <v/>
      </c>
    </row>
    <row r="782">
      <c r="J782" s="27">
        <f>IF('Journal de trading'!$B$769="","",'Journal de trading'!$B$769)</f>
        <v/>
      </c>
      <c r="K782" s="25">
        <f>IF(J782="","",SUMIFS('Journal de trading'!$S$2:$S$1000,'Journal de trading'!$B$2:$B$1000,"&lt;="&amp;J782))</f>
        <v/>
      </c>
    </row>
    <row r="783">
      <c r="J783" s="23">
        <f>IF('Journal de trading'!$B$770="","",'Journal de trading'!$B$770)</f>
        <v/>
      </c>
      <c r="K783" s="21">
        <f>IF(J783="","",SUMIFS('Journal de trading'!$S$2:$S$1000,'Journal de trading'!$B$2:$B$1000,"&lt;="&amp;J783))</f>
        <v/>
      </c>
    </row>
    <row r="784">
      <c r="J784" s="27">
        <f>IF('Journal de trading'!$B$771="","",'Journal de trading'!$B$771)</f>
        <v/>
      </c>
      <c r="K784" s="25">
        <f>IF(J784="","",SUMIFS('Journal de trading'!$S$2:$S$1000,'Journal de trading'!$B$2:$B$1000,"&lt;="&amp;J784))</f>
        <v/>
      </c>
    </row>
    <row r="785">
      <c r="J785" s="23">
        <f>IF('Journal de trading'!$B$772="","",'Journal de trading'!$B$772)</f>
        <v/>
      </c>
      <c r="K785" s="21">
        <f>IF(J785="","",SUMIFS('Journal de trading'!$S$2:$S$1000,'Journal de trading'!$B$2:$B$1000,"&lt;="&amp;J785))</f>
        <v/>
      </c>
    </row>
    <row r="786">
      <c r="J786" s="27">
        <f>IF('Journal de trading'!$B$773="","",'Journal de trading'!$B$773)</f>
        <v/>
      </c>
      <c r="K786" s="25">
        <f>IF(J786="","",SUMIFS('Journal de trading'!$S$2:$S$1000,'Journal de trading'!$B$2:$B$1000,"&lt;="&amp;J786))</f>
        <v/>
      </c>
    </row>
    <row r="787">
      <c r="J787" s="23">
        <f>IF('Journal de trading'!$B$774="","",'Journal de trading'!$B$774)</f>
        <v/>
      </c>
      <c r="K787" s="21">
        <f>IF(J787="","",SUMIFS('Journal de trading'!$S$2:$S$1000,'Journal de trading'!$B$2:$B$1000,"&lt;="&amp;J787))</f>
        <v/>
      </c>
    </row>
    <row r="788">
      <c r="J788" s="27">
        <f>IF('Journal de trading'!$B$775="","",'Journal de trading'!$B$775)</f>
        <v/>
      </c>
      <c r="K788" s="25">
        <f>IF(J788="","",SUMIFS('Journal de trading'!$S$2:$S$1000,'Journal de trading'!$B$2:$B$1000,"&lt;="&amp;J788))</f>
        <v/>
      </c>
    </row>
    <row r="789">
      <c r="J789" s="23">
        <f>IF('Journal de trading'!$B$776="","",'Journal de trading'!$B$776)</f>
        <v/>
      </c>
      <c r="K789" s="21">
        <f>IF(J789="","",SUMIFS('Journal de trading'!$S$2:$S$1000,'Journal de trading'!$B$2:$B$1000,"&lt;="&amp;J789))</f>
        <v/>
      </c>
    </row>
    <row r="790">
      <c r="J790" s="27">
        <f>IF('Journal de trading'!$B$777="","",'Journal de trading'!$B$777)</f>
        <v/>
      </c>
      <c r="K790" s="25">
        <f>IF(J790="","",SUMIFS('Journal de trading'!$S$2:$S$1000,'Journal de trading'!$B$2:$B$1000,"&lt;="&amp;J790))</f>
        <v/>
      </c>
    </row>
    <row r="791">
      <c r="J791" s="23">
        <f>IF('Journal de trading'!$B$778="","",'Journal de trading'!$B$778)</f>
        <v/>
      </c>
      <c r="K791" s="21">
        <f>IF(J791="","",SUMIFS('Journal de trading'!$S$2:$S$1000,'Journal de trading'!$B$2:$B$1000,"&lt;="&amp;J791))</f>
        <v/>
      </c>
    </row>
    <row r="792">
      <c r="J792" s="27">
        <f>IF('Journal de trading'!$B$779="","",'Journal de trading'!$B$779)</f>
        <v/>
      </c>
      <c r="K792" s="25">
        <f>IF(J792="","",SUMIFS('Journal de trading'!$S$2:$S$1000,'Journal de trading'!$B$2:$B$1000,"&lt;="&amp;J792))</f>
        <v/>
      </c>
    </row>
    <row r="793">
      <c r="J793" s="23">
        <f>IF('Journal de trading'!$B$780="","",'Journal de trading'!$B$780)</f>
        <v/>
      </c>
      <c r="K793" s="21">
        <f>IF(J793="","",SUMIFS('Journal de trading'!$S$2:$S$1000,'Journal de trading'!$B$2:$B$1000,"&lt;="&amp;J793))</f>
        <v/>
      </c>
    </row>
    <row r="794">
      <c r="J794" s="27">
        <f>IF('Journal de trading'!$B$781="","",'Journal de trading'!$B$781)</f>
        <v/>
      </c>
      <c r="K794" s="25">
        <f>IF(J794="","",SUMIFS('Journal de trading'!$S$2:$S$1000,'Journal de trading'!$B$2:$B$1000,"&lt;="&amp;J794))</f>
        <v/>
      </c>
    </row>
    <row r="795">
      <c r="J795" s="23">
        <f>IF('Journal de trading'!$B$782="","",'Journal de trading'!$B$782)</f>
        <v/>
      </c>
      <c r="K795" s="21">
        <f>IF(J795="","",SUMIFS('Journal de trading'!$S$2:$S$1000,'Journal de trading'!$B$2:$B$1000,"&lt;="&amp;J795))</f>
        <v/>
      </c>
    </row>
    <row r="796">
      <c r="J796" s="27">
        <f>IF('Journal de trading'!$B$783="","",'Journal de trading'!$B$783)</f>
        <v/>
      </c>
      <c r="K796" s="25">
        <f>IF(J796="","",SUMIFS('Journal de trading'!$S$2:$S$1000,'Journal de trading'!$B$2:$B$1000,"&lt;="&amp;J796))</f>
        <v/>
      </c>
    </row>
    <row r="797">
      <c r="J797" s="23">
        <f>IF('Journal de trading'!$B$784="","",'Journal de trading'!$B$784)</f>
        <v/>
      </c>
      <c r="K797" s="21">
        <f>IF(J797="","",SUMIFS('Journal de trading'!$S$2:$S$1000,'Journal de trading'!$B$2:$B$1000,"&lt;="&amp;J797))</f>
        <v/>
      </c>
    </row>
    <row r="798">
      <c r="J798" s="27">
        <f>IF('Journal de trading'!$B$785="","",'Journal de trading'!$B$785)</f>
        <v/>
      </c>
      <c r="K798" s="25">
        <f>IF(J798="","",SUMIFS('Journal de trading'!$S$2:$S$1000,'Journal de trading'!$B$2:$B$1000,"&lt;="&amp;J798))</f>
        <v/>
      </c>
    </row>
    <row r="799">
      <c r="J799" s="23">
        <f>IF('Journal de trading'!$B$786="","",'Journal de trading'!$B$786)</f>
        <v/>
      </c>
      <c r="K799" s="21">
        <f>IF(J799="","",SUMIFS('Journal de trading'!$S$2:$S$1000,'Journal de trading'!$B$2:$B$1000,"&lt;="&amp;J799))</f>
        <v/>
      </c>
    </row>
    <row r="800">
      <c r="J800" s="27">
        <f>IF('Journal de trading'!$B$787="","",'Journal de trading'!$B$787)</f>
        <v/>
      </c>
      <c r="K800" s="25">
        <f>IF(J800="","",SUMIFS('Journal de trading'!$S$2:$S$1000,'Journal de trading'!$B$2:$B$1000,"&lt;="&amp;J800))</f>
        <v/>
      </c>
    </row>
    <row r="801">
      <c r="J801" s="23">
        <f>IF('Journal de trading'!$B$788="","",'Journal de trading'!$B$788)</f>
        <v/>
      </c>
      <c r="K801" s="21">
        <f>IF(J801="","",SUMIFS('Journal de trading'!$S$2:$S$1000,'Journal de trading'!$B$2:$B$1000,"&lt;="&amp;J801))</f>
        <v/>
      </c>
    </row>
    <row r="802">
      <c r="J802" s="27">
        <f>IF('Journal de trading'!$B$789="","",'Journal de trading'!$B$789)</f>
        <v/>
      </c>
      <c r="K802" s="25">
        <f>IF(J802="","",SUMIFS('Journal de trading'!$S$2:$S$1000,'Journal de trading'!$B$2:$B$1000,"&lt;="&amp;J802))</f>
        <v/>
      </c>
    </row>
    <row r="803">
      <c r="J803" s="23">
        <f>IF('Journal de trading'!$B$790="","",'Journal de trading'!$B$790)</f>
        <v/>
      </c>
      <c r="K803" s="21">
        <f>IF(J803="","",SUMIFS('Journal de trading'!$S$2:$S$1000,'Journal de trading'!$B$2:$B$1000,"&lt;="&amp;J803))</f>
        <v/>
      </c>
    </row>
    <row r="804">
      <c r="J804" s="27">
        <f>IF('Journal de trading'!$B$791="","",'Journal de trading'!$B$791)</f>
        <v/>
      </c>
      <c r="K804" s="25">
        <f>IF(J804="","",SUMIFS('Journal de trading'!$S$2:$S$1000,'Journal de trading'!$B$2:$B$1000,"&lt;="&amp;J804))</f>
        <v/>
      </c>
    </row>
    <row r="805">
      <c r="J805" s="23">
        <f>IF('Journal de trading'!$B$792="","",'Journal de trading'!$B$792)</f>
        <v/>
      </c>
      <c r="K805" s="21">
        <f>IF(J805="","",SUMIFS('Journal de trading'!$S$2:$S$1000,'Journal de trading'!$B$2:$B$1000,"&lt;="&amp;J805))</f>
        <v/>
      </c>
    </row>
    <row r="806">
      <c r="J806" s="27">
        <f>IF('Journal de trading'!$B$793="","",'Journal de trading'!$B$793)</f>
        <v/>
      </c>
      <c r="K806" s="25">
        <f>IF(J806="","",SUMIFS('Journal de trading'!$S$2:$S$1000,'Journal de trading'!$B$2:$B$1000,"&lt;="&amp;J806))</f>
        <v/>
      </c>
    </row>
    <row r="807">
      <c r="J807" s="23">
        <f>IF('Journal de trading'!$B$794="","",'Journal de trading'!$B$794)</f>
        <v/>
      </c>
      <c r="K807" s="21">
        <f>IF(J807="","",SUMIFS('Journal de trading'!$S$2:$S$1000,'Journal de trading'!$B$2:$B$1000,"&lt;="&amp;J807))</f>
        <v/>
      </c>
    </row>
    <row r="808">
      <c r="J808" s="27">
        <f>IF('Journal de trading'!$B$795="","",'Journal de trading'!$B$795)</f>
        <v/>
      </c>
      <c r="K808" s="25">
        <f>IF(J808="","",SUMIFS('Journal de trading'!$S$2:$S$1000,'Journal de trading'!$B$2:$B$1000,"&lt;="&amp;J808))</f>
        <v/>
      </c>
    </row>
    <row r="809">
      <c r="J809" s="23">
        <f>IF('Journal de trading'!$B$796="","",'Journal de trading'!$B$796)</f>
        <v/>
      </c>
      <c r="K809" s="21">
        <f>IF(J809="","",SUMIFS('Journal de trading'!$S$2:$S$1000,'Journal de trading'!$B$2:$B$1000,"&lt;="&amp;J809))</f>
        <v/>
      </c>
    </row>
    <row r="810">
      <c r="J810" s="27">
        <f>IF('Journal de trading'!$B$797="","",'Journal de trading'!$B$797)</f>
        <v/>
      </c>
      <c r="K810" s="25">
        <f>IF(J810="","",SUMIFS('Journal de trading'!$S$2:$S$1000,'Journal de trading'!$B$2:$B$1000,"&lt;="&amp;J810))</f>
        <v/>
      </c>
    </row>
    <row r="811">
      <c r="J811" s="23">
        <f>IF('Journal de trading'!$B$798="","",'Journal de trading'!$B$798)</f>
        <v/>
      </c>
      <c r="K811" s="21">
        <f>IF(J811="","",SUMIFS('Journal de trading'!$S$2:$S$1000,'Journal de trading'!$B$2:$B$1000,"&lt;="&amp;J811))</f>
        <v/>
      </c>
    </row>
    <row r="812">
      <c r="J812" s="27">
        <f>IF('Journal de trading'!$B$799="","",'Journal de trading'!$B$799)</f>
        <v/>
      </c>
      <c r="K812" s="25">
        <f>IF(J812="","",SUMIFS('Journal de trading'!$S$2:$S$1000,'Journal de trading'!$B$2:$B$1000,"&lt;="&amp;J812))</f>
        <v/>
      </c>
    </row>
    <row r="813">
      <c r="J813" s="23">
        <f>IF('Journal de trading'!$B$800="","",'Journal de trading'!$B$800)</f>
        <v/>
      </c>
      <c r="K813" s="21">
        <f>IF(J813="","",SUMIFS('Journal de trading'!$S$2:$S$1000,'Journal de trading'!$B$2:$B$1000,"&lt;="&amp;J813))</f>
        <v/>
      </c>
    </row>
    <row r="814">
      <c r="J814" s="27">
        <f>IF('Journal de trading'!$B$801="","",'Journal de trading'!$B$801)</f>
        <v/>
      </c>
      <c r="K814" s="25">
        <f>IF(J814="","",SUMIFS('Journal de trading'!$S$2:$S$1000,'Journal de trading'!$B$2:$B$1000,"&lt;="&amp;J814))</f>
        <v/>
      </c>
    </row>
    <row r="815">
      <c r="J815" s="23">
        <f>IF('Journal de trading'!$B$802="","",'Journal de trading'!$B$802)</f>
        <v/>
      </c>
      <c r="K815" s="21">
        <f>IF(J815="","",SUMIFS('Journal de trading'!$S$2:$S$1000,'Journal de trading'!$B$2:$B$1000,"&lt;="&amp;J815))</f>
        <v/>
      </c>
    </row>
    <row r="816">
      <c r="J816" s="27">
        <f>IF('Journal de trading'!$B$803="","",'Journal de trading'!$B$803)</f>
        <v/>
      </c>
      <c r="K816" s="25">
        <f>IF(J816="","",SUMIFS('Journal de trading'!$S$2:$S$1000,'Journal de trading'!$B$2:$B$1000,"&lt;="&amp;J816))</f>
        <v/>
      </c>
    </row>
    <row r="817">
      <c r="J817" s="23">
        <f>IF('Journal de trading'!$B$804="","",'Journal de trading'!$B$804)</f>
        <v/>
      </c>
      <c r="K817" s="21">
        <f>IF(J817="","",SUMIFS('Journal de trading'!$S$2:$S$1000,'Journal de trading'!$B$2:$B$1000,"&lt;="&amp;J817))</f>
        <v/>
      </c>
    </row>
    <row r="818">
      <c r="J818" s="27">
        <f>IF('Journal de trading'!$B$805="","",'Journal de trading'!$B$805)</f>
        <v/>
      </c>
      <c r="K818" s="25">
        <f>IF(J818="","",SUMIFS('Journal de trading'!$S$2:$S$1000,'Journal de trading'!$B$2:$B$1000,"&lt;="&amp;J818))</f>
        <v/>
      </c>
    </row>
    <row r="819">
      <c r="J819" s="23">
        <f>IF('Journal de trading'!$B$806="","",'Journal de trading'!$B$806)</f>
        <v/>
      </c>
      <c r="K819" s="21">
        <f>IF(J819="","",SUMIFS('Journal de trading'!$S$2:$S$1000,'Journal de trading'!$B$2:$B$1000,"&lt;="&amp;J819))</f>
        <v/>
      </c>
    </row>
    <row r="820">
      <c r="J820" s="27">
        <f>IF('Journal de trading'!$B$807="","",'Journal de trading'!$B$807)</f>
        <v/>
      </c>
      <c r="K820" s="25">
        <f>IF(J820="","",SUMIFS('Journal de trading'!$S$2:$S$1000,'Journal de trading'!$B$2:$B$1000,"&lt;="&amp;J820))</f>
        <v/>
      </c>
    </row>
    <row r="821">
      <c r="J821" s="23">
        <f>IF('Journal de trading'!$B$808="","",'Journal de trading'!$B$808)</f>
        <v/>
      </c>
      <c r="K821" s="21">
        <f>IF(J821="","",SUMIFS('Journal de trading'!$S$2:$S$1000,'Journal de trading'!$B$2:$B$1000,"&lt;="&amp;J821))</f>
        <v/>
      </c>
    </row>
    <row r="822">
      <c r="J822" s="27">
        <f>IF('Journal de trading'!$B$809="","",'Journal de trading'!$B$809)</f>
        <v/>
      </c>
      <c r="K822" s="25">
        <f>IF(J822="","",SUMIFS('Journal de trading'!$S$2:$S$1000,'Journal de trading'!$B$2:$B$1000,"&lt;="&amp;J822))</f>
        <v/>
      </c>
    </row>
    <row r="823">
      <c r="J823" s="23">
        <f>IF('Journal de trading'!$B$810="","",'Journal de trading'!$B$810)</f>
        <v/>
      </c>
      <c r="K823" s="21">
        <f>IF(J823="","",SUMIFS('Journal de trading'!$S$2:$S$1000,'Journal de trading'!$B$2:$B$1000,"&lt;="&amp;J823))</f>
        <v/>
      </c>
    </row>
    <row r="824">
      <c r="J824" s="27">
        <f>IF('Journal de trading'!$B$811="","",'Journal de trading'!$B$811)</f>
        <v/>
      </c>
      <c r="K824" s="25">
        <f>IF(J824="","",SUMIFS('Journal de trading'!$S$2:$S$1000,'Journal de trading'!$B$2:$B$1000,"&lt;="&amp;J824))</f>
        <v/>
      </c>
    </row>
    <row r="825">
      <c r="J825" s="23">
        <f>IF('Journal de trading'!$B$812="","",'Journal de trading'!$B$812)</f>
        <v/>
      </c>
      <c r="K825" s="21">
        <f>IF(J825="","",SUMIFS('Journal de trading'!$S$2:$S$1000,'Journal de trading'!$B$2:$B$1000,"&lt;="&amp;J825))</f>
        <v/>
      </c>
    </row>
    <row r="826">
      <c r="J826" s="27">
        <f>IF('Journal de trading'!$B$813="","",'Journal de trading'!$B$813)</f>
        <v/>
      </c>
      <c r="K826" s="25">
        <f>IF(J826="","",SUMIFS('Journal de trading'!$S$2:$S$1000,'Journal de trading'!$B$2:$B$1000,"&lt;="&amp;J826))</f>
        <v/>
      </c>
    </row>
    <row r="827">
      <c r="J827" s="23">
        <f>IF('Journal de trading'!$B$814="","",'Journal de trading'!$B$814)</f>
        <v/>
      </c>
      <c r="K827" s="21">
        <f>IF(J827="","",SUMIFS('Journal de trading'!$S$2:$S$1000,'Journal de trading'!$B$2:$B$1000,"&lt;="&amp;J827))</f>
        <v/>
      </c>
    </row>
    <row r="828">
      <c r="J828" s="27">
        <f>IF('Journal de trading'!$B$815="","",'Journal de trading'!$B$815)</f>
        <v/>
      </c>
      <c r="K828" s="25">
        <f>IF(J828="","",SUMIFS('Journal de trading'!$S$2:$S$1000,'Journal de trading'!$B$2:$B$1000,"&lt;="&amp;J828))</f>
        <v/>
      </c>
    </row>
    <row r="829">
      <c r="J829" s="23">
        <f>IF('Journal de trading'!$B$816="","",'Journal de trading'!$B$816)</f>
        <v/>
      </c>
      <c r="K829" s="21">
        <f>IF(J829="","",SUMIFS('Journal de trading'!$S$2:$S$1000,'Journal de trading'!$B$2:$B$1000,"&lt;="&amp;J829))</f>
        <v/>
      </c>
    </row>
    <row r="830">
      <c r="J830" s="27">
        <f>IF('Journal de trading'!$B$817="","",'Journal de trading'!$B$817)</f>
        <v/>
      </c>
      <c r="K830" s="25">
        <f>IF(J830="","",SUMIFS('Journal de trading'!$S$2:$S$1000,'Journal de trading'!$B$2:$B$1000,"&lt;="&amp;J830))</f>
        <v/>
      </c>
    </row>
    <row r="831">
      <c r="J831" s="23">
        <f>IF('Journal de trading'!$B$818="","",'Journal de trading'!$B$818)</f>
        <v/>
      </c>
      <c r="K831" s="21">
        <f>IF(J831="","",SUMIFS('Journal de trading'!$S$2:$S$1000,'Journal de trading'!$B$2:$B$1000,"&lt;="&amp;J831))</f>
        <v/>
      </c>
    </row>
    <row r="832">
      <c r="J832" s="27">
        <f>IF('Journal de trading'!$B$819="","",'Journal de trading'!$B$819)</f>
        <v/>
      </c>
      <c r="K832" s="25">
        <f>IF(J832="","",SUMIFS('Journal de trading'!$S$2:$S$1000,'Journal de trading'!$B$2:$B$1000,"&lt;="&amp;J832))</f>
        <v/>
      </c>
    </row>
    <row r="833">
      <c r="J833" s="23">
        <f>IF('Journal de trading'!$B$820="","",'Journal de trading'!$B$820)</f>
        <v/>
      </c>
      <c r="K833" s="21">
        <f>IF(J833="","",SUMIFS('Journal de trading'!$S$2:$S$1000,'Journal de trading'!$B$2:$B$1000,"&lt;="&amp;J833))</f>
        <v/>
      </c>
    </row>
    <row r="834">
      <c r="J834" s="27">
        <f>IF('Journal de trading'!$B$821="","",'Journal de trading'!$B$821)</f>
        <v/>
      </c>
      <c r="K834" s="25">
        <f>IF(J834="","",SUMIFS('Journal de trading'!$S$2:$S$1000,'Journal de trading'!$B$2:$B$1000,"&lt;="&amp;J834))</f>
        <v/>
      </c>
    </row>
    <row r="835">
      <c r="J835" s="23">
        <f>IF('Journal de trading'!$B$822="","",'Journal de trading'!$B$822)</f>
        <v/>
      </c>
      <c r="K835" s="21">
        <f>IF(J835="","",SUMIFS('Journal de trading'!$S$2:$S$1000,'Journal de trading'!$B$2:$B$1000,"&lt;="&amp;J835))</f>
        <v/>
      </c>
    </row>
    <row r="836">
      <c r="J836" s="27">
        <f>IF('Journal de trading'!$B$823="","",'Journal de trading'!$B$823)</f>
        <v/>
      </c>
      <c r="K836" s="25">
        <f>IF(J836="","",SUMIFS('Journal de trading'!$S$2:$S$1000,'Journal de trading'!$B$2:$B$1000,"&lt;="&amp;J836))</f>
        <v/>
      </c>
    </row>
    <row r="837">
      <c r="J837" s="23">
        <f>IF('Journal de trading'!$B$824="","",'Journal de trading'!$B$824)</f>
        <v/>
      </c>
      <c r="K837" s="21">
        <f>IF(J837="","",SUMIFS('Journal de trading'!$S$2:$S$1000,'Journal de trading'!$B$2:$B$1000,"&lt;="&amp;J837))</f>
        <v/>
      </c>
    </row>
    <row r="838">
      <c r="J838" s="27">
        <f>IF('Journal de trading'!$B$825="","",'Journal de trading'!$B$825)</f>
        <v/>
      </c>
      <c r="K838" s="25">
        <f>IF(J838="","",SUMIFS('Journal de trading'!$S$2:$S$1000,'Journal de trading'!$B$2:$B$1000,"&lt;="&amp;J838))</f>
        <v/>
      </c>
    </row>
    <row r="839">
      <c r="J839" s="23">
        <f>IF('Journal de trading'!$B$826="","",'Journal de trading'!$B$826)</f>
        <v/>
      </c>
      <c r="K839" s="21">
        <f>IF(J839="","",SUMIFS('Journal de trading'!$S$2:$S$1000,'Journal de trading'!$B$2:$B$1000,"&lt;="&amp;J839))</f>
        <v/>
      </c>
    </row>
    <row r="840">
      <c r="J840" s="27">
        <f>IF('Journal de trading'!$B$827="","",'Journal de trading'!$B$827)</f>
        <v/>
      </c>
      <c r="K840" s="25">
        <f>IF(J840="","",SUMIFS('Journal de trading'!$S$2:$S$1000,'Journal de trading'!$B$2:$B$1000,"&lt;="&amp;J840))</f>
        <v/>
      </c>
    </row>
    <row r="841">
      <c r="J841" s="23">
        <f>IF('Journal de trading'!$B$828="","",'Journal de trading'!$B$828)</f>
        <v/>
      </c>
      <c r="K841" s="21">
        <f>IF(J841="","",SUMIFS('Journal de trading'!$S$2:$S$1000,'Journal de trading'!$B$2:$B$1000,"&lt;="&amp;J841))</f>
        <v/>
      </c>
    </row>
    <row r="842">
      <c r="J842" s="27">
        <f>IF('Journal de trading'!$B$829="","",'Journal de trading'!$B$829)</f>
        <v/>
      </c>
      <c r="K842" s="25">
        <f>IF(J842="","",SUMIFS('Journal de trading'!$S$2:$S$1000,'Journal de trading'!$B$2:$B$1000,"&lt;="&amp;J842))</f>
        <v/>
      </c>
    </row>
    <row r="843">
      <c r="J843" s="23">
        <f>IF('Journal de trading'!$B$830="","",'Journal de trading'!$B$830)</f>
        <v/>
      </c>
      <c r="K843" s="21">
        <f>IF(J843="","",SUMIFS('Journal de trading'!$S$2:$S$1000,'Journal de trading'!$B$2:$B$1000,"&lt;="&amp;J843))</f>
        <v/>
      </c>
    </row>
    <row r="844">
      <c r="J844" s="27">
        <f>IF('Journal de trading'!$B$831="","",'Journal de trading'!$B$831)</f>
        <v/>
      </c>
      <c r="K844" s="25">
        <f>IF(J844="","",SUMIFS('Journal de trading'!$S$2:$S$1000,'Journal de trading'!$B$2:$B$1000,"&lt;="&amp;J844))</f>
        <v/>
      </c>
    </row>
    <row r="845">
      <c r="J845" s="23">
        <f>IF('Journal de trading'!$B$832="","",'Journal de trading'!$B$832)</f>
        <v/>
      </c>
      <c r="K845" s="21">
        <f>IF(J845="","",SUMIFS('Journal de trading'!$S$2:$S$1000,'Journal de trading'!$B$2:$B$1000,"&lt;="&amp;J845))</f>
        <v/>
      </c>
    </row>
    <row r="846">
      <c r="J846" s="27">
        <f>IF('Journal de trading'!$B$833="","",'Journal de trading'!$B$833)</f>
        <v/>
      </c>
      <c r="K846" s="25">
        <f>IF(J846="","",SUMIFS('Journal de trading'!$S$2:$S$1000,'Journal de trading'!$B$2:$B$1000,"&lt;="&amp;J846))</f>
        <v/>
      </c>
    </row>
    <row r="847">
      <c r="J847" s="23">
        <f>IF('Journal de trading'!$B$834="","",'Journal de trading'!$B$834)</f>
        <v/>
      </c>
      <c r="K847" s="21">
        <f>IF(J847="","",SUMIFS('Journal de trading'!$S$2:$S$1000,'Journal de trading'!$B$2:$B$1000,"&lt;="&amp;J847))</f>
        <v/>
      </c>
    </row>
    <row r="848">
      <c r="J848" s="27">
        <f>IF('Journal de trading'!$B$835="","",'Journal de trading'!$B$835)</f>
        <v/>
      </c>
      <c r="K848" s="25">
        <f>IF(J848="","",SUMIFS('Journal de trading'!$S$2:$S$1000,'Journal de trading'!$B$2:$B$1000,"&lt;="&amp;J848))</f>
        <v/>
      </c>
    </row>
    <row r="849">
      <c r="J849" s="23">
        <f>IF('Journal de trading'!$B$836="","",'Journal de trading'!$B$836)</f>
        <v/>
      </c>
      <c r="K849" s="21">
        <f>IF(J849="","",SUMIFS('Journal de trading'!$S$2:$S$1000,'Journal de trading'!$B$2:$B$1000,"&lt;="&amp;J849))</f>
        <v/>
      </c>
    </row>
    <row r="850">
      <c r="J850" s="27">
        <f>IF('Journal de trading'!$B$837="","",'Journal de trading'!$B$837)</f>
        <v/>
      </c>
      <c r="K850" s="25">
        <f>IF(J850="","",SUMIFS('Journal de trading'!$S$2:$S$1000,'Journal de trading'!$B$2:$B$1000,"&lt;="&amp;J850))</f>
        <v/>
      </c>
    </row>
    <row r="851">
      <c r="J851" s="23">
        <f>IF('Journal de trading'!$B$838="","",'Journal de trading'!$B$838)</f>
        <v/>
      </c>
      <c r="K851" s="21">
        <f>IF(J851="","",SUMIFS('Journal de trading'!$S$2:$S$1000,'Journal de trading'!$B$2:$B$1000,"&lt;="&amp;J851))</f>
        <v/>
      </c>
    </row>
    <row r="852">
      <c r="J852" s="27">
        <f>IF('Journal de trading'!$B$839="","",'Journal de trading'!$B$839)</f>
        <v/>
      </c>
      <c r="K852" s="25">
        <f>IF(J852="","",SUMIFS('Journal de trading'!$S$2:$S$1000,'Journal de trading'!$B$2:$B$1000,"&lt;="&amp;J852))</f>
        <v/>
      </c>
    </row>
    <row r="853">
      <c r="J853" s="23">
        <f>IF('Journal de trading'!$B$840="","",'Journal de trading'!$B$840)</f>
        <v/>
      </c>
      <c r="K853" s="21">
        <f>IF(J853="","",SUMIFS('Journal de trading'!$S$2:$S$1000,'Journal de trading'!$B$2:$B$1000,"&lt;="&amp;J853))</f>
        <v/>
      </c>
    </row>
    <row r="854">
      <c r="J854" s="27">
        <f>IF('Journal de trading'!$B$841="","",'Journal de trading'!$B$841)</f>
        <v/>
      </c>
      <c r="K854" s="25">
        <f>IF(J854="","",SUMIFS('Journal de trading'!$S$2:$S$1000,'Journal de trading'!$B$2:$B$1000,"&lt;="&amp;J854))</f>
        <v/>
      </c>
    </row>
    <row r="855">
      <c r="J855" s="23">
        <f>IF('Journal de trading'!$B$842="","",'Journal de trading'!$B$842)</f>
        <v/>
      </c>
      <c r="K855" s="21">
        <f>IF(J855="","",SUMIFS('Journal de trading'!$S$2:$S$1000,'Journal de trading'!$B$2:$B$1000,"&lt;="&amp;J855))</f>
        <v/>
      </c>
    </row>
    <row r="856">
      <c r="J856" s="27">
        <f>IF('Journal de trading'!$B$843="","",'Journal de trading'!$B$843)</f>
        <v/>
      </c>
      <c r="K856" s="25">
        <f>IF(J856="","",SUMIFS('Journal de trading'!$S$2:$S$1000,'Journal de trading'!$B$2:$B$1000,"&lt;="&amp;J856))</f>
        <v/>
      </c>
    </row>
    <row r="857">
      <c r="J857" s="23">
        <f>IF('Journal de trading'!$B$844="","",'Journal de trading'!$B$844)</f>
        <v/>
      </c>
      <c r="K857" s="21">
        <f>IF(J857="","",SUMIFS('Journal de trading'!$S$2:$S$1000,'Journal de trading'!$B$2:$B$1000,"&lt;="&amp;J857))</f>
        <v/>
      </c>
    </row>
    <row r="858">
      <c r="J858" s="27">
        <f>IF('Journal de trading'!$B$845="","",'Journal de trading'!$B$845)</f>
        <v/>
      </c>
      <c r="K858" s="25">
        <f>IF(J858="","",SUMIFS('Journal de trading'!$S$2:$S$1000,'Journal de trading'!$B$2:$B$1000,"&lt;="&amp;J858))</f>
        <v/>
      </c>
    </row>
    <row r="859">
      <c r="J859" s="23">
        <f>IF('Journal de trading'!$B$846="","",'Journal de trading'!$B$846)</f>
        <v/>
      </c>
      <c r="K859" s="21">
        <f>IF(J859="","",SUMIFS('Journal de trading'!$S$2:$S$1000,'Journal de trading'!$B$2:$B$1000,"&lt;="&amp;J859))</f>
        <v/>
      </c>
    </row>
    <row r="860">
      <c r="J860" s="27">
        <f>IF('Journal de trading'!$B$847="","",'Journal de trading'!$B$847)</f>
        <v/>
      </c>
      <c r="K860" s="25">
        <f>IF(J860="","",SUMIFS('Journal de trading'!$S$2:$S$1000,'Journal de trading'!$B$2:$B$1000,"&lt;="&amp;J860))</f>
        <v/>
      </c>
    </row>
    <row r="861">
      <c r="J861" s="23">
        <f>IF('Journal de trading'!$B$848="","",'Journal de trading'!$B$848)</f>
        <v/>
      </c>
      <c r="K861" s="21">
        <f>IF(J861="","",SUMIFS('Journal de trading'!$S$2:$S$1000,'Journal de trading'!$B$2:$B$1000,"&lt;="&amp;J861))</f>
        <v/>
      </c>
    </row>
    <row r="862">
      <c r="J862" s="27">
        <f>IF('Journal de trading'!$B$849="","",'Journal de trading'!$B$849)</f>
        <v/>
      </c>
      <c r="K862" s="25">
        <f>IF(J862="","",SUMIFS('Journal de trading'!$S$2:$S$1000,'Journal de trading'!$B$2:$B$1000,"&lt;="&amp;J862))</f>
        <v/>
      </c>
    </row>
    <row r="863">
      <c r="J863" s="23">
        <f>IF('Journal de trading'!$B$850="","",'Journal de trading'!$B$850)</f>
        <v/>
      </c>
      <c r="K863" s="21">
        <f>IF(J863="","",SUMIFS('Journal de trading'!$S$2:$S$1000,'Journal de trading'!$B$2:$B$1000,"&lt;="&amp;J863))</f>
        <v/>
      </c>
    </row>
    <row r="864">
      <c r="J864" s="27">
        <f>IF('Journal de trading'!$B$851="","",'Journal de trading'!$B$851)</f>
        <v/>
      </c>
      <c r="K864" s="25">
        <f>IF(J864="","",SUMIFS('Journal de trading'!$S$2:$S$1000,'Journal de trading'!$B$2:$B$1000,"&lt;="&amp;J864))</f>
        <v/>
      </c>
    </row>
    <row r="865">
      <c r="J865" s="23">
        <f>IF('Journal de trading'!$B$852="","",'Journal de trading'!$B$852)</f>
        <v/>
      </c>
      <c r="K865" s="21">
        <f>IF(J865="","",SUMIFS('Journal de trading'!$S$2:$S$1000,'Journal de trading'!$B$2:$B$1000,"&lt;="&amp;J865))</f>
        <v/>
      </c>
    </row>
    <row r="866">
      <c r="J866" s="27">
        <f>IF('Journal de trading'!$B$853="","",'Journal de trading'!$B$853)</f>
        <v/>
      </c>
      <c r="K866" s="25">
        <f>IF(J866="","",SUMIFS('Journal de trading'!$S$2:$S$1000,'Journal de trading'!$B$2:$B$1000,"&lt;="&amp;J866))</f>
        <v/>
      </c>
    </row>
    <row r="867">
      <c r="J867" s="23">
        <f>IF('Journal de trading'!$B$854="","",'Journal de trading'!$B$854)</f>
        <v/>
      </c>
      <c r="K867" s="21">
        <f>IF(J867="","",SUMIFS('Journal de trading'!$S$2:$S$1000,'Journal de trading'!$B$2:$B$1000,"&lt;="&amp;J867))</f>
        <v/>
      </c>
    </row>
    <row r="868">
      <c r="J868" s="27">
        <f>IF('Journal de trading'!$B$855="","",'Journal de trading'!$B$855)</f>
        <v/>
      </c>
      <c r="K868" s="25">
        <f>IF(J868="","",SUMIFS('Journal de trading'!$S$2:$S$1000,'Journal de trading'!$B$2:$B$1000,"&lt;="&amp;J868))</f>
        <v/>
      </c>
    </row>
    <row r="869">
      <c r="J869" s="23">
        <f>IF('Journal de trading'!$B$856="","",'Journal de trading'!$B$856)</f>
        <v/>
      </c>
      <c r="K869" s="21">
        <f>IF(J869="","",SUMIFS('Journal de trading'!$S$2:$S$1000,'Journal de trading'!$B$2:$B$1000,"&lt;="&amp;J869))</f>
        <v/>
      </c>
    </row>
    <row r="870">
      <c r="J870" s="27">
        <f>IF('Journal de trading'!$B$857="","",'Journal de trading'!$B$857)</f>
        <v/>
      </c>
      <c r="K870" s="25">
        <f>IF(J870="","",SUMIFS('Journal de trading'!$S$2:$S$1000,'Journal de trading'!$B$2:$B$1000,"&lt;="&amp;J870))</f>
        <v/>
      </c>
    </row>
    <row r="871">
      <c r="J871" s="23">
        <f>IF('Journal de trading'!$B$858="","",'Journal de trading'!$B$858)</f>
        <v/>
      </c>
      <c r="K871" s="21">
        <f>IF(J871="","",SUMIFS('Journal de trading'!$S$2:$S$1000,'Journal de trading'!$B$2:$B$1000,"&lt;="&amp;J871))</f>
        <v/>
      </c>
    </row>
    <row r="872">
      <c r="J872" s="27">
        <f>IF('Journal de trading'!$B$859="","",'Journal de trading'!$B$859)</f>
        <v/>
      </c>
      <c r="K872" s="25">
        <f>IF(J872="","",SUMIFS('Journal de trading'!$S$2:$S$1000,'Journal de trading'!$B$2:$B$1000,"&lt;="&amp;J872))</f>
        <v/>
      </c>
    </row>
    <row r="873">
      <c r="J873" s="23">
        <f>IF('Journal de trading'!$B$860="","",'Journal de trading'!$B$860)</f>
        <v/>
      </c>
      <c r="K873" s="21">
        <f>IF(J873="","",SUMIFS('Journal de trading'!$S$2:$S$1000,'Journal de trading'!$B$2:$B$1000,"&lt;="&amp;J873))</f>
        <v/>
      </c>
    </row>
    <row r="874">
      <c r="J874" s="27">
        <f>IF('Journal de trading'!$B$861="","",'Journal de trading'!$B$861)</f>
        <v/>
      </c>
      <c r="K874" s="25">
        <f>IF(J874="","",SUMIFS('Journal de trading'!$S$2:$S$1000,'Journal de trading'!$B$2:$B$1000,"&lt;="&amp;J874))</f>
        <v/>
      </c>
    </row>
    <row r="875">
      <c r="J875" s="23">
        <f>IF('Journal de trading'!$B$862="","",'Journal de trading'!$B$862)</f>
        <v/>
      </c>
      <c r="K875" s="21">
        <f>IF(J875="","",SUMIFS('Journal de trading'!$S$2:$S$1000,'Journal de trading'!$B$2:$B$1000,"&lt;="&amp;J875))</f>
        <v/>
      </c>
    </row>
    <row r="876">
      <c r="J876" s="27">
        <f>IF('Journal de trading'!$B$863="","",'Journal de trading'!$B$863)</f>
        <v/>
      </c>
      <c r="K876" s="25">
        <f>IF(J876="","",SUMIFS('Journal de trading'!$S$2:$S$1000,'Journal de trading'!$B$2:$B$1000,"&lt;="&amp;J876))</f>
        <v/>
      </c>
    </row>
    <row r="877">
      <c r="J877" s="23">
        <f>IF('Journal de trading'!$B$864="","",'Journal de trading'!$B$864)</f>
        <v/>
      </c>
      <c r="K877" s="21">
        <f>IF(J877="","",SUMIFS('Journal de trading'!$S$2:$S$1000,'Journal de trading'!$B$2:$B$1000,"&lt;="&amp;J877))</f>
        <v/>
      </c>
    </row>
    <row r="878">
      <c r="J878" s="27">
        <f>IF('Journal de trading'!$B$865="","",'Journal de trading'!$B$865)</f>
        <v/>
      </c>
      <c r="K878" s="25">
        <f>IF(J878="","",SUMIFS('Journal de trading'!$S$2:$S$1000,'Journal de trading'!$B$2:$B$1000,"&lt;="&amp;J878))</f>
        <v/>
      </c>
    </row>
    <row r="879">
      <c r="J879" s="23">
        <f>IF('Journal de trading'!$B$866="","",'Journal de trading'!$B$866)</f>
        <v/>
      </c>
      <c r="K879" s="21">
        <f>IF(J879="","",SUMIFS('Journal de trading'!$S$2:$S$1000,'Journal de trading'!$B$2:$B$1000,"&lt;="&amp;J879))</f>
        <v/>
      </c>
    </row>
    <row r="880">
      <c r="J880" s="27">
        <f>IF('Journal de trading'!$B$867="","",'Journal de trading'!$B$867)</f>
        <v/>
      </c>
      <c r="K880" s="25">
        <f>IF(J880="","",SUMIFS('Journal de trading'!$S$2:$S$1000,'Journal de trading'!$B$2:$B$1000,"&lt;="&amp;J880))</f>
        <v/>
      </c>
    </row>
    <row r="881">
      <c r="J881" s="23">
        <f>IF('Journal de trading'!$B$868="","",'Journal de trading'!$B$868)</f>
        <v/>
      </c>
      <c r="K881" s="21">
        <f>IF(J881="","",SUMIFS('Journal de trading'!$S$2:$S$1000,'Journal de trading'!$B$2:$B$1000,"&lt;="&amp;J881))</f>
        <v/>
      </c>
    </row>
    <row r="882">
      <c r="J882" s="27">
        <f>IF('Journal de trading'!$B$869="","",'Journal de trading'!$B$869)</f>
        <v/>
      </c>
      <c r="K882" s="25">
        <f>IF(J882="","",SUMIFS('Journal de trading'!$S$2:$S$1000,'Journal de trading'!$B$2:$B$1000,"&lt;="&amp;J882))</f>
        <v/>
      </c>
    </row>
    <row r="883">
      <c r="J883" s="23">
        <f>IF('Journal de trading'!$B$870="","",'Journal de trading'!$B$870)</f>
        <v/>
      </c>
      <c r="K883" s="21">
        <f>IF(J883="","",SUMIFS('Journal de trading'!$S$2:$S$1000,'Journal de trading'!$B$2:$B$1000,"&lt;="&amp;J883))</f>
        <v/>
      </c>
    </row>
    <row r="884">
      <c r="J884" s="27">
        <f>IF('Journal de trading'!$B$871="","",'Journal de trading'!$B$871)</f>
        <v/>
      </c>
      <c r="K884" s="25">
        <f>IF(J884="","",SUMIFS('Journal de trading'!$S$2:$S$1000,'Journal de trading'!$B$2:$B$1000,"&lt;="&amp;J884))</f>
        <v/>
      </c>
    </row>
    <row r="885">
      <c r="J885" s="23">
        <f>IF('Journal de trading'!$B$872="","",'Journal de trading'!$B$872)</f>
        <v/>
      </c>
      <c r="K885" s="21">
        <f>IF(J885="","",SUMIFS('Journal de trading'!$S$2:$S$1000,'Journal de trading'!$B$2:$B$1000,"&lt;="&amp;J885))</f>
        <v/>
      </c>
    </row>
    <row r="886">
      <c r="J886" s="27">
        <f>IF('Journal de trading'!$B$873="","",'Journal de trading'!$B$873)</f>
        <v/>
      </c>
      <c r="K886" s="25">
        <f>IF(J886="","",SUMIFS('Journal de trading'!$S$2:$S$1000,'Journal de trading'!$B$2:$B$1000,"&lt;="&amp;J886))</f>
        <v/>
      </c>
    </row>
    <row r="887">
      <c r="J887" s="23">
        <f>IF('Journal de trading'!$B$874="","",'Journal de trading'!$B$874)</f>
        <v/>
      </c>
      <c r="K887" s="21">
        <f>IF(J887="","",SUMIFS('Journal de trading'!$S$2:$S$1000,'Journal de trading'!$B$2:$B$1000,"&lt;="&amp;J887))</f>
        <v/>
      </c>
    </row>
    <row r="888">
      <c r="J888" s="27">
        <f>IF('Journal de trading'!$B$875="","",'Journal de trading'!$B$875)</f>
        <v/>
      </c>
      <c r="K888" s="25">
        <f>IF(J888="","",SUMIFS('Journal de trading'!$S$2:$S$1000,'Journal de trading'!$B$2:$B$1000,"&lt;="&amp;J888))</f>
        <v/>
      </c>
    </row>
    <row r="889">
      <c r="J889" s="23">
        <f>IF('Journal de trading'!$B$876="","",'Journal de trading'!$B$876)</f>
        <v/>
      </c>
      <c r="K889" s="21">
        <f>IF(J889="","",SUMIFS('Journal de trading'!$S$2:$S$1000,'Journal de trading'!$B$2:$B$1000,"&lt;="&amp;J889))</f>
        <v/>
      </c>
    </row>
    <row r="890">
      <c r="J890" s="27">
        <f>IF('Journal de trading'!$B$877="","",'Journal de trading'!$B$877)</f>
        <v/>
      </c>
      <c r="K890" s="25">
        <f>IF(J890="","",SUMIFS('Journal de trading'!$S$2:$S$1000,'Journal de trading'!$B$2:$B$1000,"&lt;="&amp;J890))</f>
        <v/>
      </c>
    </row>
    <row r="891">
      <c r="J891" s="23">
        <f>IF('Journal de trading'!$B$878="","",'Journal de trading'!$B$878)</f>
        <v/>
      </c>
      <c r="K891" s="21">
        <f>IF(J891="","",SUMIFS('Journal de trading'!$S$2:$S$1000,'Journal de trading'!$B$2:$B$1000,"&lt;="&amp;J891))</f>
        <v/>
      </c>
    </row>
    <row r="892">
      <c r="J892" s="27">
        <f>IF('Journal de trading'!$B$879="","",'Journal de trading'!$B$879)</f>
        <v/>
      </c>
      <c r="K892" s="25">
        <f>IF(J892="","",SUMIFS('Journal de trading'!$S$2:$S$1000,'Journal de trading'!$B$2:$B$1000,"&lt;="&amp;J892))</f>
        <v/>
      </c>
    </row>
    <row r="893">
      <c r="J893" s="23">
        <f>IF('Journal de trading'!$B$880="","",'Journal de trading'!$B$880)</f>
        <v/>
      </c>
      <c r="K893" s="21">
        <f>IF(J893="","",SUMIFS('Journal de trading'!$S$2:$S$1000,'Journal de trading'!$B$2:$B$1000,"&lt;="&amp;J893))</f>
        <v/>
      </c>
    </row>
    <row r="894">
      <c r="J894" s="27">
        <f>IF('Journal de trading'!$B$881="","",'Journal de trading'!$B$881)</f>
        <v/>
      </c>
      <c r="K894" s="25">
        <f>IF(J894="","",SUMIFS('Journal de trading'!$S$2:$S$1000,'Journal de trading'!$B$2:$B$1000,"&lt;="&amp;J894))</f>
        <v/>
      </c>
    </row>
    <row r="895">
      <c r="J895" s="23">
        <f>IF('Journal de trading'!$B$882="","",'Journal de trading'!$B$882)</f>
        <v/>
      </c>
      <c r="K895" s="21">
        <f>IF(J895="","",SUMIFS('Journal de trading'!$S$2:$S$1000,'Journal de trading'!$B$2:$B$1000,"&lt;="&amp;J895))</f>
        <v/>
      </c>
    </row>
    <row r="896">
      <c r="J896" s="27">
        <f>IF('Journal de trading'!$B$883="","",'Journal de trading'!$B$883)</f>
        <v/>
      </c>
      <c r="K896" s="25">
        <f>IF(J896="","",SUMIFS('Journal de trading'!$S$2:$S$1000,'Journal de trading'!$B$2:$B$1000,"&lt;="&amp;J896))</f>
        <v/>
      </c>
    </row>
    <row r="897">
      <c r="J897" s="23">
        <f>IF('Journal de trading'!$B$884="","",'Journal de trading'!$B$884)</f>
        <v/>
      </c>
      <c r="K897" s="21">
        <f>IF(J897="","",SUMIFS('Journal de trading'!$S$2:$S$1000,'Journal de trading'!$B$2:$B$1000,"&lt;="&amp;J897))</f>
        <v/>
      </c>
    </row>
    <row r="898">
      <c r="J898" s="27">
        <f>IF('Journal de trading'!$B$885="","",'Journal de trading'!$B$885)</f>
        <v/>
      </c>
      <c r="K898" s="25">
        <f>IF(J898="","",SUMIFS('Journal de trading'!$S$2:$S$1000,'Journal de trading'!$B$2:$B$1000,"&lt;="&amp;J898))</f>
        <v/>
      </c>
    </row>
    <row r="899">
      <c r="J899" s="23">
        <f>IF('Journal de trading'!$B$886="","",'Journal de trading'!$B$886)</f>
        <v/>
      </c>
      <c r="K899" s="21">
        <f>IF(J899="","",SUMIFS('Journal de trading'!$S$2:$S$1000,'Journal de trading'!$B$2:$B$1000,"&lt;="&amp;J899))</f>
        <v/>
      </c>
    </row>
    <row r="900">
      <c r="J900" s="27">
        <f>IF('Journal de trading'!$B$887="","",'Journal de trading'!$B$887)</f>
        <v/>
      </c>
      <c r="K900" s="25">
        <f>IF(J900="","",SUMIFS('Journal de trading'!$S$2:$S$1000,'Journal de trading'!$B$2:$B$1000,"&lt;="&amp;J900))</f>
        <v/>
      </c>
    </row>
    <row r="901">
      <c r="J901" s="23">
        <f>IF('Journal de trading'!$B$888="","",'Journal de trading'!$B$888)</f>
        <v/>
      </c>
      <c r="K901" s="21">
        <f>IF(J901="","",SUMIFS('Journal de trading'!$S$2:$S$1000,'Journal de trading'!$B$2:$B$1000,"&lt;="&amp;J901))</f>
        <v/>
      </c>
    </row>
    <row r="902">
      <c r="J902" s="27">
        <f>IF('Journal de trading'!$B$889="","",'Journal de trading'!$B$889)</f>
        <v/>
      </c>
      <c r="K902" s="25">
        <f>IF(J902="","",SUMIFS('Journal de trading'!$S$2:$S$1000,'Journal de trading'!$B$2:$B$1000,"&lt;="&amp;J902))</f>
        <v/>
      </c>
    </row>
    <row r="903">
      <c r="J903" s="23">
        <f>IF('Journal de trading'!$B$890="","",'Journal de trading'!$B$890)</f>
        <v/>
      </c>
      <c r="K903" s="21">
        <f>IF(J903="","",SUMIFS('Journal de trading'!$S$2:$S$1000,'Journal de trading'!$B$2:$B$1000,"&lt;="&amp;J903))</f>
        <v/>
      </c>
    </row>
    <row r="904">
      <c r="J904" s="27">
        <f>IF('Journal de trading'!$B$891="","",'Journal de trading'!$B$891)</f>
        <v/>
      </c>
      <c r="K904" s="25">
        <f>IF(J904="","",SUMIFS('Journal de trading'!$S$2:$S$1000,'Journal de trading'!$B$2:$B$1000,"&lt;="&amp;J904))</f>
        <v/>
      </c>
    </row>
    <row r="905">
      <c r="J905" s="23">
        <f>IF('Journal de trading'!$B$892="","",'Journal de trading'!$B$892)</f>
        <v/>
      </c>
      <c r="K905" s="21">
        <f>IF(J905="","",SUMIFS('Journal de trading'!$S$2:$S$1000,'Journal de trading'!$B$2:$B$1000,"&lt;="&amp;J905))</f>
        <v/>
      </c>
    </row>
    <row r="906">
      <c r="J906" s="27">
        <f>IF('Journal de trading'!$B$893="","",'Journal de trading'!$B$893)</f>
        <v/>
      </c>
      <c r="K906" s="25">
        <f>IF(J906="","",SUMIFS('Journal de trading'!$S$2:$S$1000,'Journal de trading'!$B$2:$B$1000,"&lt;="&amp;J906))</f>
        <v/>
      </c>
    </row>
    <row r="907">
      <c r="J907" s="23">
        <f>IF('Journal de trading'!$B$894="","",'Journal de trading'!$B$894)</f>
        <v/>
      </c>
      <c r="K907" s="21">
        <f>IF(J907="","",SUMIFS('Journal de trading'!$S$2:$S$1000,'Journal de trading'!$B$2:$B$1000,"&lt;="&amp;J907))</f>
        <v/>
      </c>
    </row>
    <row r="908">
      <c r="J908" s="27">
        <f>IF('Journal de trading'!$B$895="","",'Journal de trading'!$B$895)</f>
        <v/>
      </c>
      <c r="K908" s="25">
        <f>IF(J908="","",SUMIFS('Journal de trading'!$S$2:$S$1000,'Journal de trading'!$B$2:$B$1000,"&lt;="&amp;J908))</f>
        <v/>
      </c>
    </row>
    <row r="909">
      <c r="J909" s="23">
        <f>IF('Journal de trading'!$B$896="","",'Journal de trading'!$B$896)</f>
        <v/>
      </c>
      <c r="K909" s="21">
        <f>IF(J909="","",SUMIFS('Journal de trading'!$S$2:$S$1000,'Journal de trading'!$B$2:$B$1000,"&lt;="&amp;J909))</f>
        <v/>
      </c>
    </row>
    <row r="910">
      <c r="J910" s="27">
        <f>IF('Journal de trading'!$B$897="","",'Journal de trading'!$B$897)</f>
        <v/>
      </c>
      <c r="K910" s="25">
        <f>IF(J910="","",SUMIFS('Journal de trading'!$S$2:$S$1000,'Journal de trading'!$B$2:$B$1000,"&lt;="&amp;J910))</f>
        <v/>
      </c>
    </row>
    <row r="911">
      <c r="J911" s="23">
        <f>IF('Journal de trading'!$B$898="","",'Journal de trading'!$B$898)</f>
        <v/>
      </c>
      <c r="K911" s="21">
        <f>IF(J911="","",SUMIFS('Journal de trading'!$S$2:$S$1000,'Journal de trading'!$B$2:$B$1000,"&lt;="&amp;J911))</f>
        <v/>
      </c>
    </row>
    <row r="912">
      <c r="J912" s="27">
        <f>IF('Journal de trading'!$B$899="","",'Journal de trading'!$B$899)</f>
        <v/>
      </c>
      <c r="K912" s="25">
        <f>IF(J912="","",SUMIFS('Journal de trading'!$S$2:$S$1000,'Journal de trading'!$B$2:$B$1000,"&lt;="&amp;J912))</f>
        <v/>
      </c>
    </row>
    <row r="913">
      <c r="J913" s="23">
        <f>IF('Journal de trading'!$B$900="","",'Journal de trading'!$B$900)</f>
        <v/>
      </c>
      <c r="K913" s="21">
        <f>IF(J913="","",SUMIFS('Journal de trading'!$S$2:$S$1000,'Journal de trading'!$B$2:$B$1000,"&lt;="&amp;J913))</f>
        <v/>
      </c>
    </row>
    <row r="914">
      <c r="J914" s="27">
        <f>IF('Journal de trading'!$B$901="","",'Journal de trading'!$B$901)</f>
        <v/>
      </c>
      <c r="K914" s="25">
        <f>IF(J914="","",SUMIFS('Journal de trading'!$S$2:$S$1000,'Journal de trading'!$B$2:$B$1000,"&lt;="&amp;J914))</f>
        <v/>
      </c>
    </row>
    <row r="915">
      <c r="J915" s="23">
        <f>IF('Journal de trading'!$B$902="","",'Journal de trading'!$B$902)</f>
        <v/>
      </c>
      <c r="K915" s="21">
        <f>IF(J915="","",SUMIFS('Journal de trading'!$S$2:$S$1000,'Journal de trading'!$B$2:$B$1000,"&lt;="&amp;J915))</f>
        <v/>
      </c>
    </row>
    <row r="916">
      <c r="J916" s="27">
        <f>IF('Journal de trading'!$B$903="","",'Journal de trading'!$B$903)</f>
        <v/>
      </c>
      <c r="K916" s="25">
        <f>IF(J916="","",SUMIFS('Journal de trading'!$S$2:$S$1000,'Journal de trading'!$B$2:$B$1000,"&lt;="&amp;J916))</f>
        <v/>
      </c>
    </row>
    <row r="917">
      <c r="J917" s="23">
        <f>IF('Journal de trading'!$B$904="","",'Journal de trading'!$B$904)</f>
        <v/>
      </c>
      <c r="K917" s="21">
        <f>IF(J917="","",SUMIFS('Journal de trading'!$S$2:$S$1000,'Journal de trading'!$B$2:$B$1000,"&lt;="&amp;J917))</f>
        <v/>
      </c>
    </row>
    <row r="918">
      <c r="J918" s="27">
        <f>IF('Journal de trading'!$B$905="","",'Journal de trading'!$B$905)</f>
        <v/>
      </c>
      <c r="K918" s="25">
        <f>IF(J918="","",SUMIFS('Journal de trading'!$S$2:$S$1000,'Journal de trading'!$B$2:$B$1000,"&lt;="&amp;J918))</f>
        <v/>
      </c>
    </row>
    <row r="919">
      <c r="J919" s="23">
        <f>IF('Journal de trading'!$B$906="","",'Journal de trading'!$B$906)</f>
        <v/>
      </c>
      <c r="K919" s="21">
        <f>IF(J919="","",SUMIFS('Journal de trading'!$S$2:$S$1000,'Journal de trading'!$B$2:$B$1000,"&lt;="&amp;J919))</f>
        <v/>
      </c>
    </row>
    <row r="920">
      <c r="J920" s="27">
        <f>IF('Journal de trading'!$B$907="","",'Journal de trading'!$B$907)</f>
        <v/>
      </c>
      <c r="K920" s="25">
        <f>IF(J920="","",SUMIFS('Journal de trading'!$S$2:$S$1000,'Journal de trading'!$B$2:$B$1000,"&lt;="&amp;J920))</f>
        <v/>
      </c>
    </row>
    <row r="921">
      <c r="J921" s="23">
        <f>IF('Journal de trading'!$B$908="","",'Journal de trading'!$B$908)</f>
        <v/>
      </c>
      <c r="K921" s="21">
        <f>IF(J921="","",SUMIFS('Journal de trading'!$S$2:$S$1000,'Journal de trading'!$B$2:$B$1000,"&lt;="&amp;J921))</f>
        <v/>
      </c>
    </row>
    <row r="922">
      <c r="J922" s="27">
        <f>IF('Journal de trading'!$B$909="","",'Journal de trading'!$B$909)</f>
        <v/>
      </c>
      <c r="K922" s="25">
        <f>IF(J922="","",SUMIFS('Journal de trading'!$S$2:$S$1000,'Journal de trading'!$B$2:$B$1000,"&lt;="&amp;J922))</f>
        <v/>
      </c>
    </row>
    <row r="923">
      <c r="J923" s="23">
        <f>IF('Journal de trading'!$B$910="","",'Journal de trading'!$B$910)</f>
        <v/>
      </c>
      <c r="K923" s="21">
        <f>IF(J923="","",SUMIFS('Journal de trading'!$S$2:$S$1000,'Journal de trading'!$B$2:$B$1000,"&lt;="&amp;J923))</f>
        <v/>
      </c>
    </row>
    <row r="924">
      <c r="J924" s="27">
        <f>IF('Journal de trading'!$B$911="","",'Journal de trading'!$B$911)</f>
        <v/>
      </c>
      <c r="K924" s="25">
        <f>IF(J924="","",SUMIFS('Journal de trading'!$S$2:$S$1000,'Journal de trading'!$B$2:$B$1000,"&lt;="&amp;J924))</f>
        <v/>
      </c>
    </row>
    <row r="925">
      <c r="J925" s="23">
        <f>IF('Journal de trading'!$B$912="","",'Journal de trading'!$B$912)</f>
        <v/>
      </c>
      <c r="K925" s="21">
        <f>IF(J925="","",SUMIFS('Journal de trading'!$S$2:$S$1000,'Journal de trading'!$B$2:$B$1000,"&lt;="&amp;J925))</f>
        <v/>
      </c>
    </row>
    <row r="926">
      <c r="J926" s="27">
        <f>IF('Journal de trading'!$B$913="","",'Journal de trading'!$B$913)</f>
        <v/>
      </c>
      <c r="K926" s="25">
        <f>IF(J926="","",SUMIFS('Journal de trading'!$S$2:$S$1000,'Journal de trading'!$B$2:$B$1000,"&lt;="&amp;J926))</f>
        <v/>
      </c>
    </row>
    <row r="927">
      <c r="J927" s="23">
        <f>IF('Journal de trading'!$B$914="","",'Journal de trading'!$B$914)</f>
        <v/>
      </c>
      <c r="K927" s="21">
        <f>IF(J927="","",SUMIFS('Journal de trading'!$S$2:$S$1000,'Journal de trading'!$B$2:$B$1000,"&lt;="&amp;J927))</f>
        <v/>
      </c>
    </row>
    <row r="928">
      <c r="J928" s="27">
        <f>IF('Journal de trading'!$B$915="","",'Journal de trading'!$B$915)</f>
        <v/>
      </c>
      <c r="K928" s="25">
        <f>IF(J928="","",SUMIFS('Journal de trading'!$S$2:$S$1000,'Journal de trading'!$B$2:$B$1000,"&lt;="&amp;J928))</f>
        <v/>
      </c>
    </row>
    <row r="929">
      <c r="J929" s="23">
        <f>IF('Journal de trading'!$B$916="","",'Journal de trading'!$B$916)</f>
        <v/>
      </c>
      <c r="K929" s="21">
        <f>IF(J929="","",SUMIFS('Journal de trading'!$S$2:$S$1000,'Journal de trading'!$B$2:$B$1000,"&lt;="&amp;J929))</f>
        <v/>
      </c>
    </row>
    <row r="930">
      <c r="J930" s="27">
        <f>IF('Journal de trading'!$B$917="","",'Journal de trading'!$B$917)</f>
        <v/>
      </c>
      <c r="K930" s="25">
        <f>IF(J930="","",SUMIFS('Journal de trading'!$S$2:$S$1000,'Journal de trading'!$B$2:$B$1000,"&lt;="&amp;J930))</f>
        <v/>
      </c>
    </row>
    <row r="931">
      <c r="J931" s="23">
        <f>IF('Journal de trading'!$B$918="","",'Journal de trading'!$B$918)</f>
        <v/>
      </c>
      <c r="K931" s="21">
        <f>IF(J931="","",SUMIFS('Journal de trading'!$S$2:$S$1000,'Journal de trading'!$B$2:$B$1000,"&lt;="&amp;J931))</f>
        <v/>
      </c>
    </row>
    <row r="932">
      <c r="J932" s="27">
        <f>IF('Journal de trading'!$B$919="","",'Journal de trading'!$B$919)</f>
        <v/>
      </c>
      <c r="K932" s="25">
        <f>IF(J932="","",SUMIFS('Journal de trading'!$S$2:$S$1000,'Journal de trading'!$B$2:$B$1000,"&lt;="&amp;J932))</f>
        <v/>
      </c>
    </row>
    <row r="933">
      <c r="J933" s="23">
        <f>IF('Journal de trading'!$B$920="","",'Journal de trading'!$B$920)</f>
        <v/>
      </c>
      <c r="K933" s="21">
        <f>IF(J933="","",SUMIFS('Journal de trading'!$S$2:$S$1000,'Journal de trading'!$B$2:$B$1000,"&lt;="&amp;J933))</f>
        <v/>
      </c>
    </row>
    <row r="934">
      <c r="J934" s="27">
        <f>IF('Journal de trading'!$B$921="","",'Journal de trading'!$B$921)</f>
        <v/>
      </c>
      <c r="K934" s="25">
        <f>IF(J934="","",SUMIFS('Journal de trading'!$S$2:$S$1000,'Journal de trading'!$B$2:$B$1000,"&lt;="&amp;J934))</f>
        <v/>
      </c>
    </row>
    <row r="935">
      <c r="J935" s="23">
        <f>IF('Journal de trading'!$B$922="","",'Journal de trading'!$B$922)</f>
        <v/>
      </c>
      <c r="K935" s="21">
        <f>IF(J935="","",SUMIFS('Journal de trading'!$S$2:$S$1000,'Journal de trading'!$B$2:$B$1000,"&lt;="&amp;J935))</f>
        <v/>
      </c>
    </row>
    <row r="936">
      <c r="J936" s="27">
        <f>IF('Journal de trading'!$B$923="","",'Journal de trading'!$B$923)</f>
        <v/>
      </c>
      <c r="K936" s="25">
        <f>IF(J936="","",SUMIFS('Journal de trading'!$S$2:$S$1000,'Journal de trading'!$B$2:$B$1000,"&lt;="&amp;J936))</f>
        <v/>
      </c>
    </row>
    <row r="937">
      <c r="J937" s="23">
        <f>IF('Journal de trading'!$B$924="","",'Journal de trading'!$B$924)</f>
        <v/>
      </c>
      <c r="K937" s="21">
        <f>IF(J937="","",SUMIFS('Journal de trading'!$S$2:$S$1000,'Journal de trading'!$B$2:$B$1000,"&lt;="&amp;J937))</f>
        <v/>
      </c>
    </row>
    <row r="938">
      <c r="J938" s="27">
        <f>IF('Journal de trading'!$B$925="","",'Journal de trading'!$B$925)</f>
        <v/>
      </c>
      <c r="K938" s="25">
        <f>IF(J938="","",SUMIFS('Journal de trading'!$S$2:$S$1000,'Journal de trading'!$B$2:$B$1000,"&lt;="&amp;J938))</f>
        <v/>
      </c>
    </row>
    <row r="939">
      <c r="J939" s="23">
        <f>IF('Journal de trading'!$B$926="","",'Journal de trading'!$B$926)</f>
        <v/>
      </c>
      <c r="K939" s="21">
        <f>IF(J939="","",SUMIFS('Journal de trading'!$S$2:$S$1000,'Journal de trading'!$B$2:$B$1000,"&lt;="&amp;J939))</f>
        <v/>
      </c>
    </row>
    <row r="940">
      <c r="J940" s="27">
        <f>IF('Journal de trading'!$B$927="","",'Journal de trading'!$B$927)</f>
        <v/>
      </c>
      <c r="K940" s="25">
        <f>IF(J940="","",SUMIFS('Journal de trading'!$S$2:$S$1000,'Journal de trading'!$B$2:$B$1000,"&lt;="&amp;J940))</f>
        <v/>
      </c>
    </row>
    <row r="941">
      <c r="J941" s="23">
        <f>IF('Journal de trading'!$B$928="","",'Journal de trading'!$B$928)</f>
        <v/>
      </c>
      <c r="K941" s="21">
        <f>IF(J941="","",SUMIFS('Journal de trading'!$S$2:$S$1000,'Journal de trading'!$B$2:$B$1000,"&lt;="&amp;J941))</f>
        <v/>
      </c>
    </row>
    <row r="942">
      <c r="J942" s="27">
        <f>IF('Journal de trading'!$B$929="","",'Journal de trading'!$B$929)</f>
        <v/>
      </c>
      <c r="K942" s="25">
        <f>IF(J942="","",SUMIFS('Journal de trading'!$S$2:$S$1000,'Journal de trading'!$B$2:$B$1000,"&lt;="&amp;J942))</f>
        <v/>
      </c>
    </row>
    <row r="943">
      <c r="J943" s="23">
        <f>IF('Journal de trading'!$B$930="","",'Journal de trading'!$B$930)</f>
        <v/>
      </c>
      <c r="K943" s="21">
        <f>IF(J943="","",SUMIFS('Journal de trading'!$S$2:$S$1000,'Journal de trading'!$B$2:$B$1000,"&lt;="&amp;J943))</f>
        <v/>
      </c>
    </row>
    <row r="944">
      <c r="J944" s="27">
        <f>IF('Journal de trading'!$B$931="","",'Journal de trading'!$B$931)</f>
        <v/>
      </c>
      <c r="K944" s="25">
        <f>IF(J944="","",SUMIFS('Journal de trading'!$S$2:$S$1000,'Journal de trading'!$B$2:$B$1000,"&lt;="&amp;J944))</f>
        <v/>
      </c>
    </row>
    <row r="945">
      <c r="J945" s="23">
        <f>IF('Journal de trading'!$B$932="","",'Journal de trading'!$B$932)</f>
        <v/>
      </c>
      <c r="K945" s="21">
        <f>IF(J945="","",SUMIFS('Journal de trading'!$S$2:$S$1000,'Journal de trading'!$B$2:$B$1000,"&lt;="&amp;J945))</f>
        <v/>
      </c>
    </row>
    <row r="946">
      <c r="J946" s="27">
        <f>IF('Journal de trading'!$B$933="","",'Journal de trading'!$B$933)</f>
        <v/>
      </c>
      <c r="K946" s="25">
        <f>IF(J946="","",SUMIFS('Journal de trading'!$S$2:$S$1000,'Journal de trading'!$B$2:$B$1000,"&lt;="&amp;J946))</f>
        <v/>
      </c>
    </row>
    <row r="947">
      <c r="J947" s="23">
        <f>IF('Journal de trading'!$B$934="","",'Journal de trading'!$B$934)</f>
        <v/>
      </c>
      <c r="K947" s="21">
        <f>IF(J947="","",SUMIFS('Journal de trading'!$S$2:$S$1000,'Journal de trading'!$B$2:$B$1000,"&lt;="&amp;J947))</f>
        <v/>
      </c>
    </row>
    <row r="948">
      <c r="J948" s="27">
        <f>IF('Journal de trading'!$B$935="","",'Journal de trading'!$B$935)</f>
        <v/>
      </c>
      <c r="K948" s="25">
        <f>IF(J948="","",SUMIFS('Journal de trading'!$S$2:$S$1000,'Journal de trading'!$B$2:$B$1000,"&lt;="&amp;J948))</f>
        <v/>
      </c>
    </row>
    <row r="949">
      <c r="J949" s="23">
        <f>IF('Journal de trading'!$B$936="","",'Journal de trading'!$B$936)</f>
        <v/>
      </c>
      <c r="K949" s="21">
        <f>IF(J949="","",SUMIFS('Journal de trading'!$S$2:$S$1000,'Journal de trading'!$B$2:$B$1000,"&lt;="&amp;J949))</f>
        <v/>
      </c>
    </row>
    <row r="950">
      <c r="J950" s="27">
        <f>IF('Journal de trading'!$B$937="","",'Journal de trading'!$B$937)</f>
        <v/>
      </c>
      <c r="K950" s="25">
        <f>IF(J950="","",SUMIFS('Journal de trading'!$S$2:$S$1000,'Journal de trading'!$B$2:$B$1000,"&lt;="&amp;J950))</f>
        <v/>
      </c>
    </row>
    <row r="951">
      <c r="J951" s="23">
        <f>IF('Journal de trading'!$B$938="","",'Journal de trading'!$B$938)</f>
        <v/>
      </c>
      <c r="K951" s="21">
        <f>IF(J951="","",SUMIFS('Journal de trading'!$S$2:$S$1000,'Journal de trading'!$B$2:$B$1000,"&lt;="&amp;J951))</f>
        <v/>
      </c>
    </row>
    <row r="952">
      <c r="J952" s="27">
        <f>IF('Journal de trading'!$B$939="","",'Journal de trading'!$B$939)</f>
        <v/>
      </c>
      <c r="K952" s="25">
        <f>IF(J952="","",SUMIFS('Journal de trading'!$S$2:$S$1000,'Journal de trading'!$B$2:$B$1000,"&lt;="&amp;J952))</f>
        <v/>
      </c>
    </row>
    <row r="953">
      <c r="J953" s="23">
        <f>IF('Journal de trading'!$B$940="","",'Journal de trading'!$B$940)</f>
        <v/>
      </c>
      <c r="K953" s="21">
        <f>IF(J953="","",SUMIFS('Journal de trading'!$S$2:$S$1000,'Journal de trading'!$B$2:$B$1000,"&lt;="&amp;J953))</f>
        <v/>
      </c>
    </row>
    <row r="954">
      <c r="J954" s="27">
        <f>IF('Journal de trading'!$B$941="","",'Journal de trading'!$B$941)</f>
        <v/>
      </c>
      <c r="K954" s="25">
        <f>IF(J954="","",SUMIFS('Journal de trading'!$S$2:$S$1000,'Journal de trading'!$B$2:$B$1000,"&lt;="&amp;J954))</f>
        <v/>
      </c>
    </row>
    <row r="955">
      <c r="J955" s="23">
        <f>IF('Journal de trading'!$B$942="","",'Journal de trading'!$B$942)</f>
        <v/>
      </c>
      <c r="K955" s="21">
        <f>IF(J955="","",SUMIFS('Journal de trading'!$S$2:$S$1000,'Journal de trading'!$B$2:$B$1000,"&lt;="&amp;J955))</f>
        <v/>
      </c>
    </row>
    <row r="956">
      <c r="J956" s="27">
        <f>IF('Journal de trading'!$B$943="","",'Journal de trading'!$B$943)</f>
        <v/>
      </c>
      <c r="K956" s="25">
        <f>IF(J956="","",SUMIFS('Journal de trading'!$S$2:$S$1000,'Journal de trading'!$B$2:$B$1000,"&lt;="&amp;J956))</f>
        <v/>
      </c>
    </row>
    <row r="957">
      <c r="J957" s="23">
        <f>IF('Journal de trading'!$B$944="","",'Journal de trading'!$B$944)</f>
        <v/>
      </c>
      <c r="K957" s="21">
        <f>IF(J957="","",SUMIFS('Journal de trading'!$S$2:$S$1000,'Journal de trading'!$B$2:$B$1000,"&lt;="&amp;J957))</f>
        <v/>
      </c>
    </row>
    <row r="958">
      <c r="J958" s="27">
        <f>IF('Journal de trading'!$B$945="","",'Journal de trading'!$B$945)</f>
        <v/>
      </c>
      <c r="K958" s="25">
        <f>IF(J958="","",SUMIFS('Journal de trading'!$S$2:$S$1000,'Journal de trading'!$B$2:$B$1000,"&lt;="&amp;J958))</f>
        <v/>
      </c>
    </row>
    <row r="959">
      <c r="J959" s="23">
        <f>IF('Journal de trading'!$B$946="","",'Journal de trading'!$B$946)</f>
        <v/>
      </c>
      <c r="K959" s="21">
        <f>IF(J959="","",SUMIFS('Journal de trading'!$S$2:$S$1000,'Journal de trading'!$B$2:$B$1000,"&lt;="&amp;J959))</f>
        <v/>
      </c>
    </row>
    <row r="960">
      <c r="J960" s="27">
        <f>IF('Journal de trading'!$B$947="","",'Journal de trading'!$B$947)</f>
        <v/>
      </c>
      <c r="K960" s="25">
        <f>IF(J960="","",SUMIFS('Journal de trading'!$S$2:$S$1000,'Journal de trading'!$B$2:$B$1000,"&lt;="&amp;J960))</f>
        <v/>
      </c>
    </row>
    <row r="961">
      <c r="J961" s="23">
        <f>IF('Journal de trading'!$B$948="","",'Journal de trading'!$B$948)</f>
        <v/>
      </c>
      <c r="K961" s="21">
        <f>IF(J961="","",SUMIFS('Journal de trading'!$S$2:$S$1000,'Journal de trading'!$B$2:$B$1000,"&lt;="&amp;J961))</f>
        <v/>
      </c>
    </row>
    <row r="962">
      <c r="J962" s="27">
        <f>IF('Journal de trading'!$B$949="","",'Journal de trading'!$B$949)</f>
        <v/>
      </c>
      <c r="K962" s="25">
        <f>IF(J962="","",SUMIFS('Journal de trading'!$S$2:$S$1000,'Journal de trading'!$B$2:$B$1000,"&lt;="&amp;J962))</f>
        <v/>
      </c>
    </row>
    <row r="963">
      <c r="J963" s="23">
        <f>IF('Journal de trading'!$B$950="","",'Journal de trading'!$B$950)</f>
        <v/>
      </c>
      <c r="K963" s="21">
        <f>IF(J963="","",SUMIFS('Journal de trading'!$S$2:$S$1000,'Journal de trading'!$B$2:$B$1000,"&lt;="&amp;J963))</f>
        <v/>
      </c>
    </row>
    <row r="964">
      <c r="J964" s="27">
        <f>IF('Journal de trading'!$B$951="","",'Journal de trading'!$B$951)</f>
        <v/>
      </c>
      <c r="K964" s="25">
        <f>IF(J964="","",SUMIFS('Journal de trading'!$S$2:$S$1000,'Journal de trading'!$B$2:$B$1000,"&lt;="&amp;J964))</f>
        <v/>
      </c>
    </row>
    <row r="965">
      <c r="J965" s="23">
        <f>IF('Journal de trading'!$B$952="","",'Journal de trading'!$B$952)</f>
        <v/>
      </c>
      <c r="K965" s="21">
        <f>IF(J965="","",SUMIFS('Journal de trading'!$S$2:$S$1000,'Journal de trading'!$B$2:$B$1000,"&lt;="&amp;J965))</f>
        <v/>
      </c>
    </row>
    <row r="966">
      <c r="J966" s="27">
        <f>IF('Journal de trading'!$B$953="","",'Journal de trading'!$B$953)</f>
        <v/>
      </c>
      <c r="K966" s="25">
        <f>IF(J966="","",SUMIFS('Journal de trading'!$S$2:$S$1000,'Journal de trading'!$B$2:$B$1000,"&lt;="&amp;J966))</f>
        <v/>
      </c>
    </row>
    <row r="967">
      <c r="J967" s="23">
        <f>IF('Journal de trading'!$B$954="","",'Journal de trading'!$B$954)</f>
        <v/>
      </c>
      <c r="K967" s="21">
        <f>IF(J967="","",SUMIFS('Journal de trading'!$S$2:$S$1000,'Journal de trading'!$B$2:$B$1000,"&lt;="&amp;J967))</f>
        <v/>
      </c>
    </row>
    <row r="968">
      <c r="J968" s="27">
        <f>IF('Journal de trading'!$B$955="","",'Journal de trading'!$B$955)</f>
        <v/>
      </c>
      <c r="K968" s="25">
        <f>IF(J968="","",SUMIFS('Journal de trading'!$S$2:$S$1000,'Journal de trading'!$B$2:$B$1000,"&lt;="&amp;J968))</f>
        <v/>
      </c>
    </row>
    <row r="969">
      <c r="J969" s="23">
        <f>IF('Journal de trading'!$B$956="","",'Journal de trading'!$B$956)</f>
        <v/>
      </c>
      <c r="K969" s="21">
        <f>IF(J969="","",SUMIFS('Journal de trading'!$S$2:$S$1000,'Journal de trading'!$B$2:$B$1000,"&lt;="&amp;J969))</f>
        <v/>
      </c>
    </row>
    <row r="970">
      <c r="J970" s="27">
        <f>IF('Journal de trading'!$B$957="","",'Journal de trading'!$B$957)</f>
        <v/>
      </c>
      <c r="K970" s="25">
        <f>IF(J970="","",SUMIFS('Journal de trading'!$S$2:$S$1000,'Journal de trading'!$B$2:$B$1000,"&lt;="&amp;J970))</f>
        <v/>
      </c>
    </row>
    <row r="971">
      <c r="J971" s="23">
        <f>IF('Journal de trading'!$B$958="","",'Journal de trading'!$B$958)</f>
        <v/>
      </c>
      <c r="K971" s="21">
        <f>IF(J971="","",SUMIFS('Journal de trading'!$S$2:$S$1000,'Journal de trading'!$B$2:$B$1000,"&lt;="&amp;J971))</f>
        <v/>
      </c>
    </row>
    <row r="972">
      <c r="J972" s="27">
        <f>IF('Journal de trading'!$B$959="","",'Journal de trading'!$B$959)</f>
        <v/>
      </c>
      <c r="K972" s="25">
        <f>IF(J972="","",SUMIFS('Journal de trading'!$S$2:$S$1000,'Journal de trading'!$B$2:$B$1000,"&lt;="&amp;J972))</f>
        <v/>
      </c>
    </row>
    <row r="973">
      <c r="J973" s="23">
        <f>IF('Journal de trading'!$B$960="","",'Journal de trading'!$B$960)</f>
        <v/>
      </c>
      <c r="K973" s="21">
        <f>IF(J973="","",SUMIFS('Journal de trading'!$S$2:$S$1000,'Journal de trading'!$B$2:$B$1000,"&lt;="&amp;J973))</f>
        <v/>
      </c>
    </row>
    <row r="974">
      <c r="J974" s="27">
        <f>IF('Journal de trading'!$B$961="","",'Journal de trading'!$B$961)</f>
        <v/>
      </c>
      <c r="K974" s="25">
        <f>IF(J974="","",SUMIFS('Journal de trading'!$S$2:$S$1000,'Journal de trading'!$B$2:$B$1000,"&lt;="&amp;J974))</f>
        <v/>
      </c>
    </row>
    <row r="975">
      <c r="J975" s="23">
        <f>IF('Journal de trading'!$B$962="","",'Journal de trading'!$B$962)</f>
        <v/>
      </c>
      <c r="K975" s="21">
        <f>IF(J975="","",SUMIFS('Journal de trading'!$S$2:$S$1000,'Journal de trading'!$B$2:$B$1000,"&lt;="&amp;J975))</f>
        <v/>
      </c>
    </row>
    <row r="976">
      <c r="J976" s="27">
        <f>IF('Journal de trading'!$B$963="","",'Journal de trading'!$B$963)</f>
        <v/>
      </c>
      <c r="K976" s="25">
        <f>IF(J976="","",SUMIFS('Journal de trading'!$S$2:$S$1000,'Journal de trading'!$B$2:$B$1000,"&lt;="&amp;J976))</f>
        <v/>
      </c>
    </row>
    <row r="977">
      <c r="J977" s="23">
        <f>IF('Journal de trading'!$B$964="","",'Journal de trading'!$B$964)</f>
        <v/>
      </c>
      <c r="K977" s="21">
        <f>IF(J977="","",SUMIFS('Journal de trading'!$S$2:$S$1000,'Journal de trading'!$B$2:$B$1000,"&lt;="&amp;J977))</f>
        <v/>
      </c>
    </row>
    <row r="978">
      <c r="J978" s="27">
        <f>IF('Journal de trading'!$B$965="","",'Journal de trading'!$B$965)</f>
        <v/>
      </c>
      <c r="K978" s="25">
        <f>IF(J978="","",SUMIFS('Journal de trading'!$S$2:$S$1000,'Journal de trading'!$B$2:$B$1000,"&lt;="&amp;J978))</f>
        <v/>
      </c>
    </row>
    <row r="979">
      <c r="J979" s="23">
        <f>IF('Journal de trading'!$B$966="","",'Journal de trading'!$B$966)</f>
        <v/>
      </c>
      <c r="K979" s="21">
        <f>IF(J979="","",SUMIFS('Journal de trading'!$S$2:$S$1000,'Journal de trading'!$B$2:$B$1000,"&lt;="&amp;J979))</f>
        <v/>
      </c>
    </row>
    <row r="980">
      <c r="J980" s="27">
        <f>IF('Journal de trading'!$B$967="","",'Journal de trading'!$B$967)</f>
        <v/>
      </c>
      <c r="K980" s="25">
        <f>IF(J980="","",SUMIFS('Journal de trading'!$S$2:$S$1000,'Journal de trading'!$B$2:$B$1000,"&lt;="&amp;J980))</f>
        <v/>
      </c>
    </row>
    <row r="981">
      <c r="J981" s="23">
        <f>IF('Journal de trading'!$B$968="","",'Journal de trading'!$B$968)</f>
        <v/>
      </c>
      <c r="K981" s="21">
        <f>IF(J981="","",SUMIFS('Journal de trading'!$S$2:$S$1000,'Journal de trading'!$B$2:$B$1000,"&lt;="&amp;J981))</f>
        <v/>
      </c>
    </row>
    <row r="982">
      <c r="J982" s="27">
        <f>IF('Journal de trading'!$B$969="","",'Journal de trading'!$B$969)</f>
        <v/>
      </c>
      <c r="K982" s="25">
        <f>IF(J982="","",SUMIFS('Journal de trading'!$S$2:$S$1000,'Journal de trading'!$B$2:$B$1000,"&lt;="&amp;J982))</f>
        <v/>
      </c>
    </row>
    <row r="983">
      <c r="J983" s="23">
        <f>IF('Journal de trading'!$B$970="","",'Journal de trading'!$B$970)</f>
        <v/>
      </c>
      <c r="K983" s="21">
        <f>IF(J983="","",SUMIFS('Journal de trading'!$S$2:$S$1000,'Journal de trading'!$B$2:$B$1000,"&lt;="&amp;J983))</f>
        <v/>
      </c>
    </row>
    <row r="984">
      <c r="J984" s="27">
        <f>IF('Journal de trading'!$B$971="","",'Journal de trading'!$B$971)</f>
        <v/>
      </c>
      <c r="K984" s="25">
        <f>IF(J984="","",SUMIFS('Journal de trading'!$S$2:$S$1000,'Journal de trading'!$B$2:$B$1000,"&lt;="&amp;J984))</f>
        <v/>
      </c>
    </row>
    <row r="985">
      <c r="J985" s="23">
        <f>IF('Journal de trading'!$B$972="","",'Journal de trading'!$B$972)</f>
        <v/>
      </c>
      <c r="K985" s="21">
        <f>IF(J985="","",SUMIFS('Journal de trading'!$S$2:$S$1000,'Journal de trading'!$B$2:$B$1000,"&lt;="&amp;J985))</f>
        <v/>
      </c>
    </row>
    <row r="986">
      <c r="J986" s="27">
        <f>IF('Journal de trading'!$B$973="","",'Journal de trading'!$B$973)</f>
        <v/>
      </c>
      <c r="K986" s="25">
        <f>IF(J986="","",SUMIFS('Journal de trading'!$S$2:$S$1000,'Journal de trading'!$B$2:$B$1000,"&lt;="&amp;J986))</f>
        <v/>
      </c>
    </row>
    <row r="987">
      <c r="J987" s="23">
        <f>IF('Journal de trading'!$B$974="","",'Journal de trading'!$B$974)</f>
        <v/>
      </c>
      <c r="K987" s="21">
        <f>IF(J987="","",SUMIFS('Journal de trading'!$S$2:$S$1000,'Journal de trading'!$B$2:$B$1000,"&lt;="&amp;J987))</f>
        <v/>
      </c>
    </row>
    <row r="988">
      <c r="J988" s="27">
        <f>IF('Journal de trading'!$B$975="","",'Journal de trading'!$B$975)</f>
        <v/>
      </c>
      <c r="K988" s="25">
        <f>IF(J988="","",SUMIFS('Journal de trading'!$S$2:$S$1000,'Journal de trading'!$B$2:$B$1000,"&lt;="&amp;J988))</f>
        <v/>
      </c>
    </row>
    <row r="989">
      <c r="J989" s="23">
        <f>IF('Journal de trading'!$B$976="","",'Journal de trading'!$B$976)</f>
        <v/>
      </c>
      <c r="K989" s="21">
        <f>IF(J989="","",SUMIFS('Journal de trading'!$S$2:$S$1000,'Journal de trading'!$B$2:$B$1000,"&lt;="&amp;J989))</f>
        <v/>
      </c>
    </row>
    <row r="990">
      <c r="J990" s="27">
        <f>IF('Journal de trading'!$B$977="","",'Journal de trading'!$B$977)</f>
        <v/>
      </c>
      <c r="K990" s="25">
        <f>IF(J990="","",SUMIFS('Journal de trading'!$S$2:$S$1000,'Journal de trading'!$B$2:$B$1000,"&lt;="&amp;J990))</f>
        <v/>
      </c>
    </row>
    <row r="991">
      <c r="J991" s="23">
        <f>IF('Journal de trading'!$B$978="","",'Journal de trading'!$B$978)</f>
        <v/>
      </c>
      <c r="K991" s="21">
        <f>IF(J991="","",SUMIFS('Journal de trading'!$S$2:$S$1000,'Journal de trading'!$B$2:$B$1000,"&lt;="&amp;J991))</f>
        <v/>
      </c>
    </row>
    <row r="992">
      <c r="J992" s="27">
        <f>IF('Journal de trading'!$B$979="","",'Journal de trading'!$B$979)</f>
        <v/>
      </c>
      <c r="K992" s="25">
        <f>IF(J992="","",SUMIFS('Journal de trading'!$S$2:$S$1000,'Journal de trading'!$B$2:$B$1000,"&lt;="&amp;J992))</f>
        <v/>
      </c>
    </row>
    <row r="993">
      <c r="J993" s="23">
        <f>IF('Journal de trading'!$B$980="","",'Journal de trading'!$B$980)</f>
        <v/>
      </c>
      <c r="K993" s="21">
        <f>IF(J993="","",SUMIFS('Journal de trading'!$S$2:$S$1000,'Journal de trading'!$B$2:$B$1000,"&lt;="&amp;J993))</f>
        <v/>
      </c>
    </row>
    <row r="994">
      <c r="J994" s="27">
        <f>IF('Journal de trading'!$B$981="","",'Journal de trading'!$B$981)</f>
        <v/>
      </c>
      <c r="K994" s="25">
        <f>IF(J994="","",SUMIFS('Journal de trading'!$S$2:$S$1000,'Journal de trading'!$B$2:$B$1000,"&lt;="&amp;J994))</f>
        <v/>
      </c>
    </row>
    <row r="995">
      <c r="J995" s="23">
        <f>IF('Journal de trading'!$B$982="","",'Journal de trading'!$B$982)</f>
        <v/>
      </c>
      <c r="K995" s="21">
        <f>IF(J995="","",SUMIFS('Journal de trading'!$S$2:$S$1000,'Journal de trading'!$B$2:$B$1000,"&lt;="&amp;J995))</f>
        <v/>
      </c>
    </row>
    <row r="996">
      <c r="J996" s="27">
        <f>IF('Journal de trading'!$B$983="","",'Journal de trading'!$B$983)</f>
        <v/>
      </c>
      <c r="K996" s="25">
        <f>IF(J996="","",SUMIFS('Journal de trading'!$S$2:$S$1000,'Journal de trading'!$B$2:$B$1000,"&lt;="&amp;J996))</f>
        <v/>
      </c>
    </row>
    <row r="997">
      <c r="J997" s="23">
        <f>IF('Journal de trading'!$B$984="","",'Journal de trading'!$B$984)</f>
        <v/>
      </c>
      <c r="K997" s="21">
        <f>IF(J997="","",SUMIFS('Journal de trading'!$S$2:$S$1000,'Journal de trading'!$B$2:$B$1000,"&lt;="&amp;J997))</f>
        <v/>
      </c>
    </row>
    <row r="998">
      <c r="J998" s="27">
        <f>IF('Journal de trading'!$B$985="","",'Journal de trading'!$B$985)</f>
        <v/>
      </c>
      <c r="K998" s="25">
        <f>IF(J998="","",SUMIFS('Journal de trading'!$S$2:$S$1000,'Journal de trading'!$B$2:$B$1000,"&lt;="&amp;J998))</f>
        <v/>
      </c>
    </row>
    <row r="999">
      <c r="J999" s="23">
        <f>IF('Journal de trading'!$B$986="","",'Journal de trading'!$B$986)</f>
        <v/>
      </c>
      <c r="K999" s="21">
        <f>IF(J999="","",SUMIFS('Journal de trading'!$S$2:$S$1000,'Journal de trading'!$B$2:$B$1000,"&lt;="&amp;J999))</f>
        <v/>
      </c>
    </row>
    <row r="1000">
      <c r="J1000" s="27">
        <f>IF('Journal de trading'!$B$987="","",'Journal de trading'!$B$987)</f>
        <v/>
      </c>
      <c r="K1000" s="25">
        <f>IF(J1000="","",SUMIFS('Journal de trading'!$S$2:$S$1000,'Journal de trading'!$B$2:$B$1000,"&lt;="&amp;J1000))</f>
        <v/>
      </c>
    </row>
    <row r="1001">
      <c r="J1001" s="23">
        <f>IF('Journal de trading'!$B$988="","",'Journal de trading'!$B$988)</f>
        <v/>
      </c>
      <c r="K1001" s="21">
        <f>IF(J1001="","",SUMIFS('Journal de trading'!$S$2:$S$1000,'Journal de trading'!$B$2:$B$1000,"&lt;="&amp;J1001))</f>
        <v/>
      </c>
    </row>
    <row r="1002">
      <c r="J1002" s="27">
        <f>IF('Journal de trading'!$B$989="","",'Journal de trading'!$B$989)</f>
        <v/>
      </c>
      <c r="K1002" s="25">
        <f>IF(J1002="","",SUMIFS('Journal de trading'!$S$2:$S$1000,'Journal de trading'!$B$2:$B$1000,"&lt;="&amp;J1002))</f>
        <v/>
      </c>
    </row>
    <row r="1003">
      <c r="J1003" s="23">
        <f>IF('Journal de trading'!$B$990="","",'Journal de trading'!$B$990)</f>
        <v/>
      </c>
      <c r="K1003" s="21">
        <f>IF(J1003="","",SUMIFS('Journal de trading'!$S$2:$S$1000,'Journal de trading'!$B$2:$B$1000,"&lt;="&amp;J1003))</f>
        <v/>
      </c>
    </row>
    <row r="1004">
      <c r="J1004" s="27">
        <f>IF('Journal de trading'!$B$991="","",'Journal de trading'!$B$991)</f>
        <v/>
      </c>
      <c r="K1004" s="25">
        <f>IF(J1004="","",SUMIFS('Journal de trading'!$S$2:$S$1000,'Journal de trading'!$B$2:$B$1000,"&lt;="&amp;J1004))</f>
        <v/>
      </c>
    </row>
    <row r="1005">
      <c r="J1005" s="23">
        <f>IF('Journal de trading'!$B$992="","",'Journal de trading'!$B$992)</f>
        <v/>
      </c>
      <c r="K1005" s="21">
        <f>IF(J1005="","",SUMIFS('Journal de trading'!$S$2:$S$1000,'Journal de trading'!$B$2:$B$1000,"&lt;="&amp;J1005))</f>
        <v/>
      </c>
    </row>
    <row r="1006">
      <c r="J1006" s="27">
        <f>IF('Journal de trading'!$B$993="","",'Journal de trading'!$B$993)</f>
        <v/>
      </c>
      <c r="K1006" s="25">
        <f>IF(J1006="","",SUMIFS('Journal de trading'!$S$2:$S$1000,'Journal de trading'!$B$2:$B$1000,"&lt;="&amp;J1006))</f>
        <v/>
      </c>
    </row>
    <row r="1007">
      <c r="J1007" s="23">
        <f>IF('Journal de trading'!$B$994="","",'Journal de trading'!$B$994)</f>
        <v/>
      </c>
      <c r="K1007" s="21">
        <f>IF(J1007="","",SUMIFS('Journal de trading'!$S$2:$S$1000,'Journal de trading'!$B$2:$B$1000,"&lt;="&amp;J1007))</f>
        <v/>
      </c>
    </row>
    <row r="1008">
      <c r="J1008" s="27">
        <f>IF('Journal de trading'!$B$995="","",'Journal de trading'!$B$995)</f>
        <v/>
      </c>
      <c r="K1008" s="25">
        <f>IF(J1008="","",SUMIFS('Journal de trading'!$S$2:$S$1000,'Journal de trading'!$B$2:$B$1000,"&lt;="&amp;J1008))</f>
        <v/>
      </c>
    </row>
    <row r="1009">
      <c r="J1009" s="23">
        <f>IF('Journal de trading'!$B$996="","",'Journal de trading'!$B$996)</f>
        <v/>
      </c>
      <c r="K1009" s="21">
        <f>IF(J1009="","",SUMIFS('Journal de trading'!$S$2:$S$1000,'Journal de trading'!$B$2:$B$1000,"&lt;="&amp;J1009))</f>
        <v/>
      </c>
    </row>
    <row r="1010">
      <c r="J1010" s="27">
        <f>IF('Journal de trading'!$B$997="","",'Journal de trading'!$B$997)</f>
        <v/>
      </c>
      <c r="K1010" s="25">
        <f>IF(J1010="","",SUMIFS('Journal de trading'!$S$2:$S$1000,'Journal de trading'!$B$2:$B$1000,"&lt;="&amp;J1010))</f>
        <v/>
      </c>
    </row>
    <row r="1011">
      <c r="J1011" s="23">
        <f>IF('Journal de trading'!$B$998="","",'Journal de trading'!$B$998)</f>
        <v/>
      </c>
      <c r="K1011" s="21">
        <f>IF(J1011="","",SUMIFS('Journal de trading'!$S$2:$S$1000,'Journal de trading'!$B$2:$B$1000,"&lt;="&amp;J1011))</f>
        <v/>
      </c>
    </row>
    <row r="1012">
      <c r="J1012" s="27">
        <f>IF('Journal de trading'!$B$999="","",'Journal de trading'!$B$999)</f>
        <v/>
      </c>
      <c r="K1012" s="25">
        <f>IF(J1012="","",SUMIFS('Journal de trading'!$S$2:$S$1000,'Journal de trading'!$B$2:$B$1000,"&lt;="&amp;J1012))</f>
        <v/>
      </c>
    </row>
    <row r="1013">
      <c r="J1013" s="23">
        <f>IF('Journal de trading'!$B$1000="","",'Journal de trading'!$B$1000)</f>
        <v/>
      </c>
      <c r="K1013" s="21">
        <f>IF(J1013="","",SUMIFS('Journal de trading'!$S$2:$S$1000,'Journal de trading'!$B$2:$B$1000,"&lt;="&amp;J1013))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15" customWidth="1" min="5" max="5"/>
    <col width="23" customWidth="1" min="6" max="6"/>
    <col width="18" customWidth="1" min="7" max="7"/>
    <col width="20" customWidth="1" min="8" max="8"/>
    <col width="15" customWidth="1" min="9" max="9"/>
  </cols>
  <sheetData>
    <row r="1">
      <c r="A1" s="1" t="inlineStr">
        <is>
          <t>Marché</t>
        </is>
      </c>
      <c r="B1" s="1" t="inlineStr">
        <is>
          <t>Type</t>
        </is>
      </c>
      <c r="C1" s="1" t="inlineStr">
        <is>
          <t>Taux de commission</t>
        </is>
      </c>
      <c r="E1" s="1" t="inlineStr">
        <is>
          <t>Sens</t>
        </is>
      </c>
      <c r="F1" s="1" t="inlineStr">
        <is>
          <t>Stratégies</t>
        </is>
      </c>
      <c r="G1" s="1" t="inlineStr">
        <is>
          <t>Unités de temps</t>
        </is>
      </c>
      <c r="H1" s="1" t="inlineStr">
        <is>
          <t>Respect du plan</t>
        </is>
      </c>
      <c r="I1" s="1" t="inlineStr">
        <is>
          <t>Résultat</t>
        </is>
      </c>
    </row>
    <row r="2">
      <c r="A2" s="9" t="inlineStr">
        <is>
          <t>Actions françaises</t>
        </is>
      </c>
      <c r="B2" s="9" t="inlineStr">
        <is>
          <t>Actions</t>
        </is>
      </c>
      <c r="C2" s="22" t="n">
        <v>0.001</v>
      </c>
      <c r="E2" s="9" t="inlineStr">
        <is>
          <t>Achat</t>
        </is>
      </c>
      <c r="F2" s="9" t="inlineStr">
        <is>
          <t>Cassure</t>
        </is>
      </c>
      <c r="G2" s="9" t="inlineStr">
        <is>
          <t>M5</t>
        </is>
      </c>
      <c r="H2" s="9" t="inlineStr">
        <is>
          <t>Oui</t>
        </is>
      </c>
      <c r="I2" s="9" t="inlineStr">
        <is>
          <t>Gagnant</t>
        </is>
      </c>
    </row>
    <row r="3">
      <c r="A3" s="12" t="inlineStr">
        <is>
          <t>Indices</t>
        </is>
      </c>
      <c r="B3" s="12" t="inlineStr">
        <is>
          <t>CFD</t>
        </is>
      </c>
      <c r="C3" s="26" t="n">
        <v>0.0005</v>
      </c>
      <c r="E3" s="12" t="inlineStr">
        <is>
          <t>Vente</t>
        </is>
      </c>
      <c r="F3" s="12" t="inlineStr">
        <is>
          <t>Pullback</t>
        </is>
      </c>
      <c r="G3" s="12" t="inlineStr">
        <is>
          <t>M15</t>
        </is>
      </c>
      <c r="H3" s="12" t="inlineStr">
        <is>
          <t>Non</t>
        </is>
      </c>
      <c r="I3" s="12" t="inlineStr">
        <is>
          <t>Perdant</t>
        </is>
      </c>
    </row>
    <row r="4">
      <c r="A4" s="9" t="inlineStr">
        <is>
          <t>Forex</t>
        </is>
      </c>
      <c r="B4" s="9" t="inlineStr">
        <is>
          <t>Forex</t>
        </is>
      </c>
      <c r="C4" s="22" t="n">
        <v>0.0003</v>
      </c>
      <c r="F4" s="9" t="inlineStr">
        <is>
          <t>Suivi de tendance</t>
        </is>
      </c>
      <c r="G4" s="9" t="inlineStr">
        <is>
          <t>H1</t>
        </is>
      </c>
      <c r="I4" s="9" t="inlineStr">
        <is>
          <t>Égalité</t>
        </is>
      </c>
    </row>
    <row r="5">
      <c r="A5" s="12" t="inlineStr">
        <is>
          <t>Matières premières</t>
        </is>
      </c>
      <c r="B5" s="12" t="inlineStr">
        <is>
          <t>CFD</t>
        </is>
      </c>
      <c r="C5" s="26" t="n">
        <v>0.0005</v>
      </c>
      <c r="F5" s="12" t="inlineStr">
        <is>
          <t>Rebond sur support</t>
        </is>
      </c>
      <c r="G5" s="12" t="inlineStr">
        <is>
          <t>H4</t>
        </is>
      </c>
    </row>
    <row r="6">
      <c r="A6" s="9" t="inlineStr">
        <is>
          <t>ETF</t>
        </is>
      </c>
      <c r="B6" s="9" t="inlineStr">
        <is>
          <t>ETF</t>
        </is>
      </c>
      <c r="C6" s="22" t="n">
        <v>0.001</v>
      </c>
      <c r="G6" s="9" t="inlineStr">
        <is>
          <t>Journalier</t>
        </is>
      </c>
    </row>
  </sheetData>
  <autoFilter ref="A1:C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30" customHeight="1">
      <c r="A1" s="13" t="inlineStr">
        <is>
          <t>Mode d'emploi — Journal de trading</t>
        </is>
      </c>
      <c r="B1" s="28" t="n"/>
      <c r="C1" s="28" t="n"/>
      <c r="D1" s="28" t="n"/>
      <c r="E1" s="28" t="n"/>
      <c r="F1" s="29" t="n"/>
    </row>
    <row r="2"/>
    <row r="3">
      <c r="A3" s="1" t="inlineStr">
        <is>
          <t>Élément</t>
        </is>
      </c>
      <c r="B3" s="1" t="inlineStr">
        <is>
          <t>Consignes d’utilisation</t>
        </is>
      </c>
    </row>
    <row r="4" ht="48" customHeight="1">
      <c r="A4" s="9" t="inlineStr">
        <is>
          <t>Journal de trading</t>
        </is>
      </c>
      <c r="B4" s="9" t="inlineStr">
        <is>
          <t>Saisissez une opération par ligne dans les cellules jaunes. Les colonnes Valeur nominale, P&amp;L brut, Commissions, P&amp;L net, Risque initial, Ratio R et Résultat sont calculées automatiquement.</t>
        </is>
      </c>
    </row>
    <row r="5" ht="48" customHeight="1">
      <c r="A5" s="12" t="inlineStr">
        <is>
          <t>Données de marché</t>
        </is>
      </c>
      <c r="B5" s="12" t="inlineStr">
        <is>
          <t>Renseignez les dates, le trader, la ville, le marché, l’instrument, le sens, la stratégie, l’unité de temps, la quantité et les prix. Les listes déroulantes facilitent une saisie homogène.</t>
        </is>
      </c>
    </row>
    <row r="6" ht="48" customHeight="1">
      <c r="A6" s="9" t="inlineStr">
        <is>
          <t>Respect du plan</t>
        </is>
      </c>
      <c r="B6" s="9" t="inlineStr">
        <is>
          <t>Choisissez Oui ou Non après l’opération. Utilisez le commentaire pour documenter le contexte, les erreurs éventuelles et les enseignements à retenir.</t>
        </is>
      </c>
    </row>
    <row r="7" ht="48" customHeight="1">
      <c r="A7" s="12" t="inlineStr">
        <is>
          <t>Tableau de bord</t>
        </is>
      </c>
      <c r="B7" s="12" t="inlineStr">
        <is>
          <t>Consultez les indicateurs de performance, la synthèse par stratégie et les graphiques. Pour une lecture chronologique, triez le journal par Date d’entrée.</t>
        </is>
      </c>
    </row>
    <row r="8" ht="48" customHeight="1">
      <c r="A8" s="9" t="inlineStr">
        <is>
          <t>Référentiels</t>
        </is>
      </c>
      <c r="B8" s="9" t="inlineStr">
        <is>
          <t>Modifiez les taux de commission et les listes proposées selon votre méthode de trading. Les commissions du journal sont recalculées en fonction du marché sélectionné.</t>
        </is>
      </c>
    </row>
    <row r="9" ht="48" customHeight="1">
      <c r="A9" s="12" t="inlineStr">
        <is>
          <t>Formats</t>
        </is>
      </c>
      <c r="B9" s="12" t="inlineStr">
        <is>
          <t>Les prix et résultats sont affichés en euros. Les dates suivent le format JJ/MM/AAAA. Les gains sont mis en évidence en vert et les pertes en rouge.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2026-10-02T18:54:11Z</dcterms:created>
  <dcterms:modified xmlns:dcterms="http://purl.org/dc/terms/" xmlns:xsi="http://www.w3.org/2001/XMLSchema-instance" xsi:type="dcterms:W3CDTF">2026-10-02T18:54:11Z</dcterms:modified>
</cp:coreProperties>
</file>