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Commercial" sheetId="1" state="visible" r:id="rId1"/>
    <sheet xmlns:r="http://schemas.openxmlformats.org/officeDocument/2006/relationships" name="Suivi Commercial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,00 &quot;€&quot;"/>
    <numFmt numFmtId="165" formatCode="0,0%"/>
  </numFmts>
  <fonts count="9">
    <font>
      <name val="Calibri"/>
      <family val="2"/>
      <color theme="1"/>
      <sz val="11"/>
      <scheme val="minor"/>
    </font>
    <font>
      <b val="1"/>
      <color rgb="000F766E"/>
      <sz val="16"/>
    </font>
    <font>
      <i val="1"/>
      <color rgb="00595959"/>
      <sz val="10"/>
    </font>
    <font>
      <b val="1"/>
      <color rgb="00FFFFFF"/>
      <sz val="11"/>
    </font>
    <font>
      <b val="1"/>
    </font>
    <font>
      <b val="1"/>
      <color rgb="00FFFFFF"/>
    </font>
    <font>
      <b val="1"/>
      <color rgb="00FFFFFF"/>
      <sz val="10"/>
    </font>
    <font>
      <b val="1"/>
      <sz val="12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4" fontId="0" fillId="4" borderId="1" pivotButton="0" quotePrefix="0" xfId="0"/>
    <xf numFmtId="164" fontId="0" fillId="3" borderId="1" pivotButton="0" quotePrefix="0" xfId="0"/>
    <xf numFmtId="165" fontId="0" fillId="3" borderId="1" pivotButton="0" quotePrefix="0" xfId="0"/>
    <xf numFmtId="0" fontId="0" fillId="3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4" fontId="0" fillId="5" borderId="1" pivotButton="0" quotePrefix="0" xfId="0"/>
    <xf numFmtId="165" fontId="0" fillId="5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5" fillId="6" borderId="1" pivotButton="0" quotePrefix="0" xfId="0"/>
    <xf numFmtId="164" fontId="4" fillId="6" borderId="1" pivotButton="0" quotePrefix="0" xfId="0"/>
    <xf numFmtId="165" fontId="4" fillId="6" borderId="1" pivotButton="0" quotePrefix="0" xfId="0"/>
    <xf numFmtId="164" fontId="5" fillId="6" borderId="1" pivotButton="0" quotePrefix="0" xfId="0"/>
    <xf numFmtId="165" fontId="5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center" vertical="center" wrapText="1"/>
    </xf>
    <xf numFmtId="165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6" fillId="6" borderId="0" pivotButton="0" quotePrefix="0" xfId="0"/>
    <xf numFmtId="0" fontId="5" fillId="6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Objectif CA vs CA Réalisé par Commercial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'Suivi Commercial'!E3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'Suivi Commercial'!$A$4:$A$11</f>
            </numRef>
          </cat>
          <val>
            <numRef>
              <f>'Suivi Commercial'!$E$4:$E$11</f>
            </numRef>
          </val>
        </ser>
        <ser>
          <idx val="1"/>
          <order val="1"/>
          <tx>
            <strRef>
              <f>'Suivi Commercial'!F3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'Suivi Commercial'!$A$4:$A$11</f>
            </numRef>
          </cat>
          <val>
            <numRef>
              <f>'Suivi Commercial'!$F$4:$F$11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Commercial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actions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Bord'!$A$13:$A$16</f>
            </numRef>
          </cat>
          <val>
            <numRef>
              <f>'Tableau de Bord'!$B$13:$B$16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Objectif vs Réalisé par action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'Plan Commercial'!J4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'Plan Commercial'!$A$5:$A$14</f>
            </numRef>
          </cat>
          <val>
            <numRef>
              <f>'Plan Commercial'!$J$5:$J$14</f>
            </numRef>
          </val>
        </ser>
        <ser>
          <idx val="1"/>
          <order val="1"/>
          <tx>
            <strRef>
              <f>'Plan Commercial'!K4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'Plan Commercial'!$A$5:$A$14</f>
            </numRef>
          </cat>
          <val>
            <numRef>
              <f>'Plan Commercial'!$K$5:$K$14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12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8" customWidth="1" min="3" max="3"/>
    <col width="24" customWidth="1" min="4" max="4"/>
    <col width="12" customWidth="1" min="5" max="5"/>
    <col width="12" customWidth="1" min="6" max="6"/>
    <col width="16" customWidth="1" min="7" max="7"/>
    <col width="14" customWidth="1" min="8" max="8"/>
    <col width="15" customWidth="1" min="9" max="9"/>
    <col width="15" customWidth="1" min="10" max="10"/>
    <col width="15" customWidth="1" min="11" max="11"/>
    <col width="15" customWidth="1" min="12" max="12"/>
    <col width="13" customWidth="1" min="13" max="13"/>
    <col width="12" customWidth="1" min="14" max="14"/>
  </cols>
  <sheetData>
    <row r="1">
      <c r="A1" s="1" t="inlineStr">
        <is>
          <t>PLAN D'ACTION COMMERCIAL 2026</t>
        </is>
      </c>
    </row>
    <row r="2">
      <c r="A2" s="2" t="inlineStr">
        <is>
          <t>Suivi des actions commerciales - Année 2026</t>
        </is>
      </c>
    </row>
    <row r="3"/>
    <row r="4">
      <c r="A4" s="3" t="inlineStr">
        <is>
          <t>N°</t>
        </is>
      </c>
      <c r="B4" s="3" t="inlineStr">
        <is>
          <t>Action commerciale</t>
        </is>
      </c>
      <c r="C4" s="3" t="inlineStr">
        <is>
          <t>Responsable</t>
        </is>
      </c>
      <c r="D4" s="3" t="inlineStr">
        <is>
          <t>Segment / Client cible</t>
        </is>
      </c>
      <c r="E4" s="3" t="inlineStr">
        <is>
          <t>Date début</t>
        </is>
      </c>
      <c r="F4" s="3" t="inlineStr">
        <is>
          <t>Date fin</t>
        </is>
      </c>
      <c r="G4" s="3" t="inlineStr">
        <is>
          <t>Budget alloué (€)</t>
        </is>
      </c>
      <c r="H4" s="3" t="inlineStr">
        <is>
          <t>Coût réel (€)</t>
        </is>
      </c>
      <c r="I4" s="3" t="inlineStr">
        <is>
          <t>Écart budget (€)</t>
        </is>
      </c>
      <c r="J4" s="3" t="inlineStr">
        <is>
          <t>Objectif CA (€)</t>
        </is>
      </c>
      <c r="K4" s="3" t="inlineStr">
        <is>
          <t>CA réalisé (€)</t>
        </is>
      </c>
      <c r="L4" s="3" t="inlineStr">
        <is>
          <t>Taux atteinte (%)</t>
        </is>
      </c>
      <c r="M4" s="3" t="inlineStr">
        <is>
          <t>Statut</t>
        </is>
      </c>
      <c r="N4" s="3" t="inlineStr">
        <is>
          <t>Priorité</t>
        </is>
      </c>
    </row>
    <row r="5">
      <c r="A5" s="4" t="n">
        <v>1</v>
      </c>
      <c r="B5" s="5" t="inlineStr">
        <is>
          <t>Campagne emailing prospects</t>
        </is>
      </c>
      <c r="C5" s="5" t="inlineStr">
        <is>
          <t>Julien Moreau</t>
        </is>
      </c>
      <c r="D5" s="5" t="inlineStr">
        <is>
          <t>PME - Paris</t>
        </is>
      </c>
      <c r="E5" s="4" t="inlineStr">
        <is>
          <t>05/01/2026</t>
        </is>
      </c>
      <c r="F5" s="4" t="inlineStr">
        <is>
          <t>31/01/2026</t>
        </is>
      </c>
      <c r="G5" s="6" t="n">
        <v>3000</v>
      </c>
      <c r="H5" s="6" t="n">
        <v>2750</v>
      </c>
      <c r="I5" s="7">
        <f>G5-H5</f>
        <v/>
      </c>
      <c r="J5" s="7" t="n">
        <v>25000</v>
      </c>
      <c r="K5" s="7" t="n">
        <v>21000</v>
      </c>
      <c r="L5" s="8">
        <f>IFERROR(K5/J5,0)</f>
        <v/>
      </c>
      <c r="M5" s="9" t="inlineStr">
        <is>
          <t>En cours</t>
        </is>
      </c>
      <c r="N5" s="9" t="inlineStr">
        <is>
          <t>Moyenne</t>
        </is>
      </c>
    </row>
    <row r="6">
      <c r="A6" s="10" t="n">
        <v>2</v>
      </c>
      <c r="B6" s="11" t="inlineStr">
        <is>
          <t>Salon professionnel Lyon</t>
        </is>
      </c>
      <c r="C6" s="11" t="inlineStr">
        <is>
          <t>Camille Dubois</t>
        </is>
      </c>
      <c r="D6" s="11" t="inlineStr">
        <is>
          <t>Grands comptes - Lyon</t>
        </is>
      </c>
      <c r="E6" s="10" t="inlineStr">
        <is>
          <t>10/02/2026</t>
        </is>
      </c>
      <c r="F6" s="10" t="inlineStr">
        <is>
          <t>12/02/2026</t>
        </is>
      </c>
      <c r="G6" s="6" t="n">
        <v>8000</v>
      </c>
      <c r="H6" s="6" t="n">
        <v>8400</v>
      </c>
      <c r="I6" s="12">
        <f>G6-H6</f>
        <v/>
      </c>
      <c r="J6" s="12" t="n">
        <v>60000</v>
      </c>
      <c r="K6" s="12" t="n">
        <v>65000</v>
      </c>
      <c r="L6" s="13">
        <f>IFERROR(K6/J6,0)</f>
        <v/>
      </c>
      <c r="M6" s="14" t="inlineStr">
        <is>
          <t>Terminé</t>
        </is>
      </c>
      <c r="N6" s="14" t="inlineStr">
        <is>
          <t>Haute</t>
        </is>
      </c>
    </row>
    <row r="7">
      <c r="A7" s="4" t="n">
        <v>3</v>
      </c>
      <c r="B7" s="5" t="inlineStr">
        <is>
          <t>Prospection téléphonique</t>
        </is>
      </c>
      <c r="C7" s="5" t="inlineStr">
        <is>
          <t>Léa Bernard</t>
        </is>
      </c>
      <c r="D7" s="5" t="inlineStr">
        <is>
          <t>TPE - Marseille</t>
        </is>
      </c>
      <c r="E7" s="4" t="inlineStr">
        <is>
          <t>01/02/2026</t>
        </is>
      </c>
      <c r="F7" s="4" t="inlineStr">
        <is>
          <t>28/02/2026</t>
        </is>
      </c>
      <c r="G7" s="6" t="n">
        <v>1500</v>
      </c>
      <c r="H7" s="6" t="n">
        <v>1200</v>
      </c>
      <c r="I7" s="7">
        <f>G7-H7</f>
        <v/>
      </c>
      <c r="J7" s="7" t="n">
        <v>15000</v>
      </c>
      <c r="K7" s="7" t="n">
        <v>9800</v>
      </c>
      <c r="L7" s="8">
        <f>IFERROR(K7/J7,0)</f>
        <v/>
      </c>
      <c r="M7" s="9" t="inlineStr">
        <is>
          <t>En cours</t>
        </is>
      </c>
      <c r="N7" s="9" t="inlineStr">
        <is>
          <t>Moyenne</t>
        </is>
      </c>
    </row>
    <row r="8">
      <c r="A8" s="10" t="n">
        <v>4</v>
      </c>
      <c r="B8" s="11" t="inlineStr">
        <is>
          <t>Partenariat distributeur</t>
        </is>
      </c>
      <c r="C8" s="11" t="inlineStr">
        <is>
          <t>Thomas Petit</t>
        </is>
      </c>
      <c r="D8" s="11" t="inlineStr">
        <is>
          <t>Grossistes - Toulouse</t>
        </is>
      </c>
      <c r="E8" s="10" t="inlineStr">
        <is>
          <t>15/01/2026</t>
        </is>
      </c>
      <c r="F8" s="10" t="inlineStr">
        <is>
          <t>15/03/2026</t>
        </is>
      </c>
      <c r="G8" s="6" t="n">
        <v>5000</v>
      </c>
      <c r="H8" s="6" t="n">
        <v>5200</v>
      </c>
      <c r="I8" s="12">
        <f>G8-H8</f>
        <v/>
      </c>
      <c r="J8" s="12" t="n">
        <v>40000</v>
      </c>
      <c r="K8" s="12" t="n">
        <v>38500</v>
      </c>
      <c r="L8" s="13">
        <f>IFERROR(K8/J8,0)</f>
        <v/>
      </c>
      <c r="M8" s="14" t="inlineStr">
        <is>
          <t>En cours</t>
        </is>
      </c>
      <c r="N8" s="14" t="inlineStr">
        <is>
          <t>Haute</t>
        </is>
      </c>
    </row>
    <row r="9">
      <c r="A9" s="4" t="n">
        <v>5</v>
      </c>
      <c r="B9" s="5" t="inlineStr">
        <is>
          <t>Webinaire produit</t>
        </is>
      </c>
      <c r="C9" s="5" t="inlineStr">
        <is>
          <t>Chloé Lefevre</t>
        </is>
      </c>
      <c r="D9" s="5" t="inlineStr">
        <is>
          <t>PME - Bordeaux</t>
        </is>
      </c>
      <c r="E9" s="4" t="inlineStr">
        <is>
          <t>20/02/2026</t>
        </is>
      </c>
      <c r="F9" s="4" t="inlineStr">
        <is>
          <t>20/02/2026</t>
        </is>
      </c>
      <c r="G9" s="6" t="n">
        <v>1200</v>
      </c>
      <c r="H9" s="6" t="n">
        <v>950</v>
      </c>
      <c r="I9" s="7">
        <f>G9-H9</f>
        <v/>
      </c>
      <c r="J9" s="7" t="n">
        <v>12000</v>
      </c>
      <c r="K9" s="7" t="n">
        <v>13500</v>
      </c>
      <c r="L9" s="8">
        <f>IFERROR(K9/J9,0)</f>
        <v/>
      </c>
      <c r="M9" s="9" t="inlineStr">
        <is>
          <t>Terminé</t>
        </is>
      </c>
      <c r="N9" s="9" t="inlineStr">
        <is>
          <t>Basse</t>
        </is>
      </c>
    </row>
    <row r="10">
      <c r="A10" s="10" t="n">
        <v>6</v>
      </c>
      <c r="B10" s="11" t="inlineStr">
        <is>
          <t>Relance clients inactifs</t>
        </is>
      </c>
      <c r="C10" s="11" t="inlineStr">
        <is>
          <t>Nicolas Roux</t>
        </is>
      </c>
      <c r="D10" s="11" t="inlineStr">
        <is>
          <t>Anciens clients - Lille</t>
        </is>
      </c>
      <c r="E10" s="10" t="inlineStr">
        <is>
          <t>01/03/2026</t>
        </is>
      </c>
      <c r="F10" s="10" t="inlineStr">
        <is>
          <t>31/03/2026</t>
        </is>
      </c>
      <c r="G10" s="6" t="n">
        <v>800</v>
      </c>
      <c r="H10" s="6" t="n">
        <v>700</v>
      </c>
      <c r="I10" s="12">
        <f>G10-H10</f>
        <v/>
      </c>
      <c r="J10" s="12" t="n">
        <v>10000</v>
      </c>
      <c r="K10" s="12" t="n">
        <v>6200</v>
      </c>
      <c r="L10" s="13">
        <f>IFERROR(K10/J10,0)</f>
        <v/>
      </c>
      <c r="M10" s="14" t="inlineStr">
        <is>
          <t>En cours</t>
        </is>
      </c>
      <c r="N10" s="14" t="inlineStr">
        <is>
          <t>Basse</t>
        </is>
      </c>
    </row>
    <row r="11">
      <c r="A11" s="4" t="n">
        <v>7</v>
      </c>
      <c r="B11" s="5" t="inlineStr">
        <is>
          <t>Offre spéciale printemps</t>
        </is>
      </c>
      <c r="C11" s="5" t="inlineStr">
        <is>
          <t>Manon Girard</t>
        </is>
      </c>
      <c r="D11" s="5" t="inlineStr">
        <is>
          <t>Particuliers - Nantes</t>
        </is>
      </c>
      <c r="E11" s="4" t="inlineStr">
        <is>
          <t>01/04/2026</t>
        </is>
      </c>
      <c r="F11" s="4" t="inlineStr">
        <is>
          <t>30/04/2026</t>
        </is>
      </c>
      <c r="G11" s="6" t="n">
        <v>4000</v>
      </c>
      <c r="H11" s="6" t="n">
        <v>3800</v>
      </c>
      <c r="I11" s="7">
        <f>G11-H11</f>
        <v/>
      </c>
      <c r="J11" s="7" t="n">
        <v>35000</v>
      </c>
      <c r="K11" s="7" t="n">
        <v>33000</v>
      </c>
      <c r="L11" s="8">
        <f>IFERROR(K11/J11,0)</f>
        <v/>
      </c>
      <c r="M11" s="9" t="inlineStr">
        <is>
          <t>En cours</t>
        </is>
      </c>
      <c r="N11" s="9" t="inlineStr">
        <is>
          <t>Haute</t>
        </is>
      </c>
    </row>
    <row r="12">
      <c r="A12" s="10" t="n">
        <v>8</v>
      </c>
      <c r="B12" s="11" t="inlineStr">
        <is>
          <t>Réseau LinkedIn Ads</t>
        </is>
      </c>
      <c r="C12" s="11" t="inlineStr">
        <is>
          <t>Antoine Simon</t>
        </is>
      </c>
      <c r="D12" s="11" t="inlineStr">
        <is>
          <t>Décideurs - Strasbourg</t>
        </is>
      </c>
      <c r="E12" s="10" t="inlineStr">
        <is>
          <t>10/03/2026</t>
        </is>
      </c>
      <c r="F12" s="10" t="inlineStr">
        <is>
          <t>10/04/2026</t>
        </is>
      </c>
      <c r="G12" s="6" t="n">
        <v>2500</v>
      </c>
      <c r="H12" s="6" t="n">
        <v>2600</v>
      </c>
      <c r="I12" s="12">
        <f>G12-H12</f>
        <v/>
      </c>
      <c r="J12" s="12" t="n">
        <v>20000</v>
      </c>
      <c r="K12" s="12" t="n">
        <v>17500</v>
      </c>
      <c r="L12" s="13">
        <f>IFERROR(K12/J12,0)</f>
        <v/>
      </c>
      <c r="M12" s="14" t="inlineStr">
        <is>
          <t>En cours</t>
        </is>
      </c>
      <c r="N12" s="14" t="inlineStr">
        <is>
          <t>Moyenne</t>
        </is>
      </c>
    </row>
    <row r="13">
      <c r="A13" s="4" t="n">
        <v>9</v>
      </c>
      <c r="B13" s="5" t="inlineStr">
        <is>
          <t>Roadshow régional</t>
        </is>
      </c>
      <c r="C13" s="5" t="inlineStr">
        <is>
          <t>Julien Moreau</t>
        </is>
      </c>
      <c r="D13" s="5" t="inlineStr">
        <is>
          <t>PME - Rennes</t>
        </is>
      </c>
      <c r="E13" s="4" t="inlineStr">
        <is>
          <t>05/05/2026</t>
        </is>
      </c>
      <c r="F13" s="4" t="inlineStr">
        <is>
          <t>20/05/2026</t>
        </is>
      </c>
      <c r="G13" s="6" t="n">
        <v>6000</v>
      </c>
      <c r="H13" s="6" t="n">
        <v>5900</v>
      </c>
      <c r="I13" s="7">
        <f>G13-H13</f>
        <v/>
      </c>
      <c r="J13" s="7" t="n">
        <v>45000</v>
      </c>
      <c r="K13" s="7" t="n">
        <v>47000</v>
      </c>
      <c r="L13" s="8">
        <f>IFERROR(K13/J13,0)</f>
        <v/>
      </c>
      <c r="M13" s="9" t="inlineStr">
        <is>
          <t>Terminé</t>
        </is>
      </c>
      <c r="N13" s="9" t="inlineStr">
        <is>
          <t>Haute</t>
        </is>
      </c>
    </row>
    <row r="14">
      <c r="A14" s="10" t="n">
        <v>10</v>
      </c>
      <c r="B14" s="11" t="inlineStr">
        <is>
          <t>Programme de parrainage</t>
        </is>
      </c>
      <c r="C14" s="11" t="inlineStr">
        <is>
          <t>Camille Dubois</t>
        </is>
      </c>
      <c r="D14" s="11" t="inlineStr">
        <is>
          <t>Clients existants - Montpellier</t>
        </is>
      </c>
      <c r="E14" s="10" t="inlineStr">
        <is>
          <t>01/05/2026</t>
        </is>
      </c>
      <c r="F14" s="10" t="inlineStr">
        <is>
          <t>31/05/2026</t>
        </is>
      </c>
      <c r="G14" s="6" t="n">
        <v>1000</v>
      </c>
      <c r="H14" s="6" t="n">
        <v>850</v>
      </c>
      <c r="I14" s="12">
        <f>G14-H14</f>
        <v/>
      </c>
      <c r="J14" s="12" t="n">
        <v>8000</v>
      </c>
      <c r="K14" s="12" t="n">
        <v>9200</v>
      </c>
      <c r="L14" s="13">
        <f>IFERROR(K14/J14,0)</f>
        <v/>
      </c>
      <c r="M14" s="14" t="inlineStr">
        <is>
          <t>Terminé</t>
        </is>
      </c>
      <c r="N14" s="14" t="inlineStr">
        <is>
          <t>Basse</t>
        </is>
      </c>
    </row>
    <row r="15">
      <c r="A15" s="15" t="n"/>
      <c r="B15" s="16" t="inlineStr">
        <is>
          <t>TOTAL</t>
        </is>
      </c>
      <c r="C15" s="15" t="n"/>
      <c r="D15" s="15" t="n"/>
      <c r="E15" s="15" t="n"/>
      <c r="F15" s="15" t="n"/>
      <c r="G15" s="17">
        <f>SUM(G5:G14)</f>
        <v/>
      </c>
      <c r="H15" s="17">
        <f>SUM(H5:H14)</f>
        <v/>
      </c>
      <c r="I15" s="17">
        <f>SUM(I5:I14)</f>
        <v/>
      </c>
      <c r="J15" s="17">
        <f>SUM(J5:J14)</f>
        <v/>
      </c>
      <c r="K15" s="17">
        <f>SUM(K5:K14)</f>
        <v/>
      </c>
      <c r="L15" s="18">
        <f>IFERROR(K15/J15,0)</f>
        <v/>
      </c>
      <c r="M15" s="15" t="n"/>
      <c r="N15" s="15" t="n"/>
    </row>
  </sheetData>
  <mergeCells count="2">
    <mergeCell ref="A1:N1"/>
    <mergeCell ref="A2:N2"/>
  </mergeCells>
  <conditionalFormatting sqref="L5:L14">
    <cfRule type="expression" priority="1" dxfId="0" stopIfTrue="1">
      <formula>L5&gt;=1</formula>
    </cfRule>
    <cfRule type="expression" priority="2" dxfId="1" stopIfTrue="1">
      <formula>L5&lt;0.7</formula>
    </cfRule>
  </conditionalFormatting>
  <conditionalFormatting sqref="I5:I14">
    <cfRule type="expression" priority="3" dxfId="1" stopIfTrue="1">
      <formula>I5&lt;0</formula>
    </cfRule>
  </conditionalFormatting>
  <dataValidations count="2">
    <dataValidation sqref="M5:M14" showErrorMessage="1" showInputMessage="1" allowBlank="1" type="list">
      <formula1>"Planifié,En cours,Terminé,Annulé"</formula1>
    </dataValidation>
    <dataValidation sqref="N5:N14" showErrorMessage="1" showInputMessage="1" allowBlank="1" type="list">
      <formula1>"Haute,Moyenne,Basse"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20" customWidth="1" min="4" max="4"/>
    <col width="20" customWidth="1" min="5" max="5"/>
    <col width="20" customWidth="1" min="6" max="6"/>
    <col width="16" customWidth="1" min="7" max="7"/>
    <col width="18" customWidth="1" min="8" max="8"/>
  </cols>
  <sheetData>
    <row r="1">
      <c r="A1" s="1" t="inlineStr">
        <is>
          <t>SUIVI DE PERFORMANCE PAR COMMERCIAL</t>
        </is>
      </c>
    </row>
    <row r="2"/>
    <row r="3">
      <c r="A3" s="3" t="inlineStr">
        <is>
          <t>Commercial</t>
        </is>
      </c>
      <c r="B3" s="3" t="inlineStr">
        <is>
          <t>Région</t>
        </is>
      </c>
      <c r="C3" s="3" t="inlineStr">
        <is>
          <t>Nombre d'actions</t>
        </is>
      </c>
      <c r="D3" s="3" t="inlineStr">
        <is>
          <t>Budget alloué total (€)</t>
        </is>
      </c>
      <c r="E3" s="3" t="inlineStr">
        <is>
          <t>Objectif CA total (€)</t>
        </is>
      </c>
      <c r="F3" s="3" t="inlineStr">
        <is>
          <t>CA réalisé total (€)</t>
        </is>
      </c>
      <c r="G3" s="3" t="inlineStr">
        <is>
          <t>Taux atteinte (%)</t>
        </is>
      </c>
      <c r="H3" s="3" t="inlineStr">
        <is>
          <t>Performance</t>
        </is>
      </c>
    </row>
    <row r="4">
      <c r="A4" s="5" t="inlineStr">
        <is>
          <t>Julien Moreau</t>
        </is>
      </c>
      <c r="B4" s="4" t="inlineStr">
        <is>
          <t>Paris</t>
        </is>
      </c>
      <c r="C4" s="4">
        <f>COUNTIF('Plan Commercial'!C5:C14,A4)</f>
        <v/>
      </c>
      <c r="D4" s="7">
        <f>SUMIF('Plan Commercial'!C5:C14,A4,'Plan Commercial'!G5:G14)</f>
        <v/>
      </c>
      <c r="E4" s="7">
        <f>SUMIF('Plan Commercial'!C5:C14,A4,'Plan Commercial'!J5:J14)</f>
        <v/>
      </c>
      <c r="F4" s="7">
        <f>SUMIF('Plan Commercial'!C5:C14,A4,'Plan Commercial'!K5:K14)</f>
        <v/>
      </c>
      <c r="G4" s="8">
        <f>IFERROR(F4/E4,0)</f>
        <v/>
      </c>
      <c r="H4" s="5">
        <f>IF(G4&gt;=1,"Objectif atteint",IF(G4&gt;=0.7,"En bonne voie","À améliorer"))</f>
        <v/>
      </c>
    </row>
    <row r="5">
      <c r="A5" s="11" t="inlineStr">
        <is>
          <t>Camille Dubois</t>
        </is>
      </c>
      <c r="B5" s="10" t="inlineStr">
        <is>
          <t>Lyon</t>
        </is>
      </c>
      <c r="C5" s="10">
        <f>COUNTIF('Plan Commercial'!C5:C14,A5)</f>
        <v/>
      </c>
      <c r="D5" s="12">
        <f>SUMIF('Plan Commercial'!C5:C14,A5,'Plan Commercial'!G5:G14)</f>
        <v/>
      </c>
      <c r="E5" s="12">
        <f>SUMIF('Plan Commercial'!C5:C14,A5,'Plan Commercial'!J5:J14)</f>
        <v/>
      </c>
      <c r="F5" s="12">
        <f>SUMIF('Plan Commercial'!C5:C14,A5,'Plan Commercial'!K5:K14)</f>
        <v/>
      </c>
      <c r="G5" s="13">
        <f>IFERROR(F5/E5,0)</f>
        <v/>
      </c>
      <c r="H5" s="11">
        <f>IF(G5&gt;=1,"Objectif atteint",IF(G5&gt;=0.7,"En bonne voie","À améliorer"))</f>
        <v/>
      </c>
    </row>
    <row r="6">
      <c r="A6" s="5" t="inlineStr">
        <is>
          <t>Léa Bernard</t>
        </is>
      </c>
      <c r="B6" s="4" t="inlineStr">
        <is>
          <t>Marseille</t>
        </is>
      </c>
      <c r="C6" s="4">
        <f>COUNTIF('Plan Commercial'!C5:C14,A6)</f>
        <v/>
      </c>
      <c r="D6" s="7">
        <f>SUMIF('Plan Commercial'!C5:C14,A6,'Plan Commercial'!G5:G14)</f>
        <v/>
      </c>
      <c r="E6" s="7">
        <f>SUMIF('Plan Commercial'!C5:C14,A6,'Plan Commercial'!J5:J14)</f>
        <v/>
      </c>
      <c r="F6" s="7">
        <f>SUMIF('Plan Commercial'!C5:C14,A6,'Plan Commercial'!K5:K14)</f>
        <v/>
      </c>
      <c r="G6" s="8">
        <f>IFERROR(F6/E6,0)</f>
        <v/>
      </c>
      <c r="H6" s="5">
        <f>IF(G6&gt;=1,"Objectif atteint",IF(G6&gt;=0.7,"En bonne voie","À améliorer"))</f>
        <v/>
      </c>
    </row>
    <row r="7">
      <c r="A7" s="11" t="inlineStr">
        <is>
          <t>Thomas Petit</t>
        </is>
      </c>
      <c r="B7" s="10" t="inlineStr">
        <is>
          <t>Toulouse</t>
        </is>
      </c>
      <c r="C7" s="10">
        <f>COUNTIF('Plan Commercial'!C5:C14,A7)</f>
        <v/>
      </c>
      <c r="D7" s="12">
        <f>SUMIF('Plan Commercial'!C5:C14,A7,'Plan Commercial'!G5:G14)</f>
        <v/>
      </c>
      <c r="E7" s="12">
        <f>SUMIF('Plan Commercial'!C5:C14,A7,'Plan Commercial'!J5:J14)</f>
        <v/>
      </c>
      <c r="F7" s="12">
        <f>SUMIF('Plan Commercial'!C5:C14,A7,'Plan Commercial'!K5:K14)</f>
        <v/>
      </c>
      <c r="G7" s="13">
        <f>IFERROR(F7/E7,0)</f>
        <v/>
      </c>
      <c r="H7" s="11">
        <f>IF(G7&gt;=1,"Objectif atteint",IF(G7&gt;=0.7,"En bonne voie","À améliorer"))</f>
        <v/>
      </c>
    </row>
    <row r="8">
      <c r="A8" s="5" t="inlineStr">
        <is>
          <t>Chloé Lefevre</t>
        </is>
      </c>
      <c r="B8" s="4" t="inlineStr">
        <is>
          <t>Bordeaux</t>
        </is>
      </c>
      <c r="C8" s="4">
        <f>COUNTIF('Plan Commercial'!C5:C14,A8)</f>
        <v/>
      </c>
      <c r="D8" s="7">
        <f>SUMIF('Plan Commercial'!C5:C14,A8,'Plan Commercial'!G5:G14)</f>
        <v/>
      </c>
      <c r="E8" s="7">
        <f>SUMIF('Plan Commercial'!C5:C14,A8,'Plan Commercial'!J5:J14)</f>
        <v/>
      </c>
      <c r="F8" s="7">
        <f>SUMIF('Plan Commercial'!C5:C14,A8,'Plan Commercial'!K5:K14)</f>
        <v/>
      </c>
      <c r="G8" s="8">
        <f>IFERROR(F8/E8,0)</f>
        <v/>
      </c>
      <c r="H8" s="5">
        <f>IF(G8&gt;=1,"Objectif atteint",IF(G8&gt;=0.7,"En bonne voie","À améliorer"))</f>
        <v/>
      </c>
    </row>
    <row r="9">
      <c r="A9" s="11" t="inlineStr">
        <is>
          <t>Nicolas Roux</t>
        </is>
      </c>
      <c r="B9" s="10" t="inlineStr">
        <is>
          <t>Lille</t>
        </is>
      </c>
      <c r="C9" s="10">
        <f>COUNTIF('Plan Commercial'!C5:C14,A9)</f>
        <v/>
      </c>
      <c r="D9" s="12">
        <f>SUMIF('Plan Commercial'!C5:C14,A9,'Plan Commercial'!G5:G14)</f>
        <v/>
      </c>
      <c r="E9" s="12">
        <f>SUMIF('Plan Commercial'!C5:C14,A9,'Plan Commercial'!J5:J14)</f>
        <v/>
      </c>
      <c r="F9" s="12">
        <f>SUMIF('Plan Commercial'!C5:C14,A9,'Plan Commercial'!K5:K14)</f>
        <v/>
      </c>
      <c r="G9" s="13">
        <f>IFERROR(F9/E9,0)</f>
        <v/>
      </c>
      <c r="H9" s="11">
        <f>IF(G9&gt;=1,"Objectif atteint",IF(G9&gt;=0.7,"En bonne voie","À améliorer"))</f>
        <v/>
      </c>
    </row>
    <row r="10">
      <c r="A10" s="5" t="inlineStr">
        <is>
          <t>Manon Girard</t>
        </is>
      </c>
      <c r="B10" s="4" t="inlineStr">
        <is>
          <t>Nantes</t>
        </is>
      </c>
      <c r="C10" s="4">
        <f>COUNTIF('Plan Commercial'!C5:C14,A10)</f>
        <v/>
      </c>
      <c r="D10" s="7">
        <f>SUMIF('Plan Commercial'!C5:C14,A10,'Plan Commercial'!G5:G14)</f>
        <v/>
      </c>
      <c r="E10" s="7">
        <f>SUMIF('Plan Commercial'!C5:C14,A10,'Plan Commercial'!J5:J14)</f>
        <v/>
      </c>
      <c r="F10" s="7">
        <f>SUMIF('Plan Commercial'!C5:C14,A10,'Plan Commercial'!K5:K14)</f>
        <v/>
      </c>
      <c r="G10" s="8">
        <f>IFERROR(F10/E10,0)</f>
        <v/>
      </c>
      <c r="H10" s="5">
        <f>IF(G10&gt;=1,"Objectif atteint",IF(G10&gt;=0.7,"En bonne voie","À améliorer"))</f>
        <v/>
      </c>
    </row>
    <row r="11">
      <c r="A11" s="11" t="inlineStr">
        <is>
          <t>Antoine Simon</t>
        </is>
      </c>
      <c r="B11" s="10" t="inlineStr">
        <is>
          <t>Strasbourg</t>
        </is>
      </c>
      <c r="C11" s="10">
        <f>COUNTIF('Plan Commercial'!C5:C14,A11)</f>
        <v/>
      </c>
      <c r="D11" s="12">
        <f>SUMIF('Plan Commercial'!C5:C14,A11,'Plan Commercial'!G5:G14)</f>
        <v/>
      </c>
      <c r="E11" s="12">
        <f>SUMIF('Plan Commercial'!C5:C14,A11,'Plan Commercial'!J5:J14)</f>
        <v/>
      </c>
      <c r="F11" s="12">
        <f>SUMIF('Plan Commercial'!C5:C14,A11,'Plan Commercial'!K5:K14)</f>
        <v/>
      </c>
      <c r="G11" s="13">
        <f>IFERROR(F11/E11,0)</f>
        <v/>
      </c>
      <c r="H11" s="11">
        <f>IF(G11&gt;=1,"Objectif atteint",IF(G11&gt;=0.7,"En bonne voie","À améliorer"))</f>
        <v/>
      </c>
    </row>
    <row r="12">
      <c r="A12" s="16" t="inlineStr">
        <is>
          <t>TOTAL / MOYENNE</t>
        </is>
      </c>
      <c r="B12" s="16" t="n"/>
      <c r="C12" s="16">
        <f>SUM(C4:C11)</f>
        <v/>
      </c>
      <c r="D12" s="19">
        <f>SUM(D4:D11)</f>
        <v/>
      </c>
      <c r="E12" s="19">
        <f>SUM(E4:E11)</f>
        <v/>
      </c>
      <c r="F12" s="19">
        <f>SUM(F4:F11)</f>
        <v/>
      </c>
      <c r="G12" s="20">
        <f>IFERROR(AVERAGE(G4:G11),0)</f>
        <v/>
      </c>
      <c r="H12" s="16" t="n"/>
    </row>
  </sheetData>
  <mergeCells count="1">
    <mergeCell ref="A1:H1"/>
  </mergeCells>
  <conditionalFormatting sqref="G4:G11">
    <cfRule type="expression" priority="1" dxfId="0" stopIfTrue="1">
      <formula>G4&gt;=1</formula>
    </cfRule>
    <cfRule type="expression" priority="2" dxfId="1" stopIfTrue="1">
      <formula>G4&lt;0.7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TABLEAU DE BORD - PLAN D'ACTION COMMERCIAL</t>
        </is>
      </c>
    </row>
    <row r="2"/>
    <row r="3">
      <c r="A3" s="21" t="inlineStr">
        <is>
          <t>Budget total alloué (€)</t>
        </is>
      </c>
      <c r="B3" s="22">
        <f>'Plan Commercial'!G15</f>
        <v/>
      </c>
    </row>
    <row r="4">
      <c r="A4" s="21" t="inlineStr">
        <is>
          <t>Coût réel total (€)</t>
        </is>
      </c>
      <c r="B4" s="22">
        <f>'Plan Commercial'!H15</f>
        <v/>
      </c>
    </row>
    <row r="5">
      <c r="A5" s="21" t="inlineStr">
        <is>
          <t>Objectif CA total (€)</t>
        </is>
      </c>
      <c r="B5" s="22">
        <f>'Plan Commercial'!J15</f>
        <v/>
      </c>
    </row>
    <row r="6">
      <c r="A6" s="21" t="inlineStr">
        <is>
          <t>CA réalisé total (€)</t>
        </is>
      </c>
      <c r="B6" s="22">
        <f>'Plan Commercial'!K15</f>
        <v/>
      </c>
    </row>
    <row r="7">
      <c r="A7" s="21" t="inlineStr">
        <is>
          <t>Taux d'atteinte global (%)</t>
        </is>
      </c>
      <c r="B7" s="23">
        <f>'Plan Commercial'!L15</f>
        <v/>
      </c>
    </row>
    <row r="8">
      <c r="A8" s="21" t="inlineStr">
        <is>
          <t>Nombre total d'actions</t>
        </is>
      </c>
      <c r="B8" s="24">
        <f>COUNTA('Plan Commercial'!B5:B14)</f>
        <v/>
      </c>
    </row>
    <row r="9"/>
    <row r="10"/>
    <row r="11">
      <c r="A11" s="25" t="inlineStr">
        <is>
          <t>Répartition des actions par statut</t>
        </is>
      </c>
    </row>
    <row r="12">
      <c r="A12" s="26" t="inlineStr">
        <is>
          <t>Statut</t>
        </is>
      </c>
      <c r="B12" s="26" t="inlineStr">
        <is>
          <t>Nombre d'actions</t>
        </is>
      </c>
    </row>
    <row r="13">
      <c r="A13" s="9" t="inlineStr">
        <is>
          <t>Planifié</t>
        </is>
      </c>
      <c r="B13" s="9">
        <f>COUNTIF('Plan Commercial'!M5:M14,A13)</f>
        <v/>
      </c>
    </row>
    <row r="14">
      <c r="A14" s="14" t="inlineStr">
        <is>
          <t>En cours</t>
        </is>
      </c>
      <c r="B14" s="14">
        <f>COUNTIF('Plan Commercial'!M5:M14,A14)</f>
        <v/>
      </c>
    </row>
    <row r="15">
      <c r="A15" s="9" t="inlineStr">
        <is>
          <t>Terminé</t>
        </is>
      </c>
      <c r="B15" s="9">
        <f>COUNTIF('Plan Commercial'!M5:M14,A15)</f>
        <v/>
      </c>
    </row>
    <row r="16">
      <c r="A16" s="14" t="inlineStr">
        <is>
          <t>Annulé</t>
        </is>
      </c>
      <c r="B16" s="14">
        <f>COUNTIF('Plan Commercial'!M5:M14,A16)</f>
        <v/>
      </c>
    </row>
  </sheetData>
  <mergeCells count="2">
    <mergeCell ref="A1:F1"/>
    <mergeCell ref="A11:F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1" t="inlineStr">
        <is>
          <t>MODE D'EMPLOI</t>
        </is>
      </c>
    </row>
    <row r="2"/>
    <row r="3" ht="45" customHeight="1">
      <c r="A3" s="27" t="inlineStr">
        <is>
          <t>Objectif du fichier</t>
        </is>
      </c>
      <c r="B3" s="28" t="inlineStr">
        <is>
          <t>Ce classeur permet de piloter un plan d'action commercial : suivi des actions, des budgets, des objectifs de chiffre d'affaires et de la performance des commerciaux.</t>
        </is>
      </c>
    </row>
    <row r="4" ht="45" customHeight="1">
      <c r="A4" s="27" t="inlineStr">
        <is>
          <t>Feuille 'Plan Commercial'</t>
        </is>
      </c>
      <c r="B4" s="29" t="inlineStr">
        <is>
          <t>Liste des actions commerciales avec responsable, dates, budget alloué, coût réel, objectif de CA et CA réalisé. Le taux d'atteinte et l'écart de budget sont calculés automatiquement.</t>
        </is>
      </c>
    </row>
    <row r="5" ht="45" customHeight="1">
      <c r="A5" s="27" t="inlineStr">
        <is>
          <t>Colonnes modifiables</t>
        </is>
      </c>
      <c r="B5" s="28" t="inlineStr">
        <is>
          <t>Les cellules sur fond jaune pâle (Budget alloué, Coût réel) sont à saisir manuellement. Les colonnes Statut et Priorité utilisent des listes déroulantes.</t>
        </is>
      </c>
    </row>
    <row r="6" ht="45" customHeight="1">
      <c r="A6" s="27" t="inlineStr">
        <is>
          <t>Feuille 'Suivi Commercial'</t>
        </is>
      </c>
      <c r="B6" s="29" t="inlineStr">
        <is>
          <t>Synthèse automatique des performances par commercial via des formules SUMIF et COUNTIF qui interrogent la feuille 'Plan Commercial'.</t>
        </is>
      </c>
    </row>
    <row r="7" ht="45" customHeight="1">
      <c r="A7" s="27" t="inlineStr">
        <is>
          <t>Feuille 'Tableau de Bord'</t>
        </is>
      </c>
      <c r="B7" s="28" t="inlineStr">
        <is>
          <t>Indicateurs clés (KPI) et graphiques : budget total, CA réalisé, taux d'atteinte global, répartition des actions par statut et comparaison objectif/réalisé.</t>
        </is>
      </c>
    </row>
    <row r="8" ht="45" customHeight="1">
      <c r="A8" s="27" t="inlineStr">
        <is>
          <t>Mise en forme conditionnelle</t>
        </is>
      </c>
      <c r="B8" s="29" t="inlineStr">
        <is>
          <t>Les taux d'atteinte supérieurs à 100% apparaissent en vert, ceux inférieurs à 70% en rouge. Les écarts de budget négatifs sont également signalés en rouge.</t>
        </is>
      </c>
    </row>
    <row r="9" ht="45" customHeight="1">
      <c r="A9" s="27" t="inlineStr">
        <is>
          <t>Mise à jour des données</t>
        </is>
      </c>
      <c r="B9" s="28" t="inlineStr">
        <is>
          <t>Il suffit de modifier les données de la feuille 'Plan Commercial' : toutes les autres feuilles se mettent à jour automatiquement grâce aux formules.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2026-07-18T15:07:23Z</dcterms:created>
  <dcterms:modified xmlns:dcterms="http://purl.org/dc/terms/" xmlns:xsi="http://www.w3.org/2001/XMLSchema-instance" xsi:type="dcterms:W3CDTF">2026-07-18T15:07:23Z</dcterms:modified>
</cp:coreProperties>
</file>