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servation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'Réservations'!$A$1:$T$101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&quot;€&quot;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4" fillId="3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1" fillId="7" borderId="1" pivotButton="0" quotePrefix="0" xfId="0"/>
    <xf numFmtId="0" fontId="4" fillId="3" borderId="1" pivotButton="0" quotePrefix="0" xfId="0"/>
    <xf numFmtId="0" fontId="0" fillId="4" borderId="1" applyAlignment="1" pivotButton="0" quotePrefix="0" xfId="0">
      <alignment horizontal="center" vertical="center"/>
    </xf>
    <xf numFmtId="0" fontId="2" fillId="5" borderId="1" pivotButton="0" quotePrefix="0" xfId="0"/>
    <xf numFmtId="0" fontId="4" fillId="6" borderId="1" pivotButton="0" quotePrefix="0" xfId="0"/>
    <xf numFmtId="164" fontId="2" fillId="5" borderId="1" pivotButton="0" quotePrefix="0" xfId="0"/>
    <xf numFmtId="165" fontId="2" fillId="5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horizontal="center" vertical="center"/>
    </xf>
    <xf numFmtId="165" fontId="2" fillId="3" borderId="1" pivotButton="0" quotePrefix="0" xfId="0"/>
    <xf numFmtId="164" fontId="2" fillId="3" borderId="1" pivotButton="0" quotePrefix="0" xfId="0"/>
    <xf numFmtId="0" fontId="2" fillId="6" borderId="1" pivotButton="0" quotePrefix="0" xfId="0"/>
    <xf numFmtId="0" fontId="2" fillId="6" borderId="1" applyAlignment="1" pivotButton="0" quotePrefix="0" xfId="0">
      <alignment horizontal="center" vertical="center"/>
    </xf>
    <xf numFmtId="165" fontId="2" fillId="6" borderId="1" pivotButton="0" quotePrefix="0" xfId="0"/>
    <xf numFmtId="164" fontId="2" fillId="6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2" fillId="5" borderId="1" pivotButton="0" quotePrefix="0" xfId="0"/>
    <xf numFmtId="165" fontId="2" fillId="5" borderId="1" pivotButton="0" quotePrefix="0" xfId="0"/>
    <xf numFmtId="165" fontId="2" fillId="3" borderId="1" pivotButton="0" quotePrefix="0" xfId="0"/>
    <xf numFmtId="164" fontId="2" fillId="3" borderId="1" pivotButton="0" quotePrefix="0" xfId="0"/>
    <xf numFmtId="165" fontId="2" fillId="6" borderId="1" pivotButton="0" quotePrefix="0" xfId="0"/>
    <xf numFmtId="164" fontId="2" fillId="6" borderId="1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d’affaires TTC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bord'!D26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'Tableau de bord'!$A$27:$A$38</f>
            </numRef>
          </cat>
          <val>
            <numRef>
              <f>'Tableau de bord'!$D$27:$D$38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bord'!I26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'Tableau de bord'!$H$27:$H$30</f>
            </numRef>
          </cat>
          <val>
            <numRef>
              <f>'Tableau de bord'!$I$27:$I$30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Réservations par type de prestation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bord'!I33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'Tableau de bord'!$H$34:$H$38</f>
            </numRef>
          </cat>
          <val>
            <numRef>
              <f>'Tableau de bord'!$I$34:$I$38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réservations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Prestation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15</col>
      <colOff>0</colOff>
      <row>17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Reservations" displayName="TableReservations" ref="A1:T101" headerRowCount="1">
  <autoFilter ref="A1:T101"/>
  <tableColumns count="20">
    <tableColumn id="1" name="N° réservation"/>
    <tableColumn id="2" name="Date de réservation"/>
    <tableColumn id="3" name="Nom du client"/>
    <tableColumn id="4" name="Ville"/>
    <tableColumn id="5" name="E-mail"/>
    <tableColumn id="6" name="Type de prestation"/>
    <tableColumn id="7" name="Date d’arrivée / début"/>
    <tableColumn id="8" name="Date de départ / fin"/>
    <tableColumn id="9" name="Nombre de personnes"/>
    <tableColumn id="10" name="Nombre de nuits / jours"/>
    <tableColumn id="11" name="Tarif unitaire HT"/>
    <tableColumn id="12" name="Montant HT"/>
    <tableColumn id="13" name="Taux de TVA"/>
    <tableColumn id="14" name="Montant TVA"/>
    <tableColumn id="15" name="Montant TTC"/>
    <tableColumn id="16" name="Statut"/>
    <tableColumn id="17" name="Mode de paiement"/>
    <tableColumn id="18" name="Acompte reçu"/>
    <tableColumn id="19" name="Solde restant"/>
    <tableColumn id="20" name="Commentair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30" customWidth="1" min="5" max="5"/>
    <col width="23" customWidth="1" min="6" max="6"/>
    <col width="19" customWidth="1" min="7" max="7"/>
    <col width="19" customWidth="1" min="8" max="8"/>
    <col width="18" customWidth="1" min="9" max="9"/>
    <col width="20" customWidth="1" min="10" max="10"/>
    <col width="18" customWidth="1" min="11" max="11"/>
    <col width="16" customWidth="1" min="12" max="12"/>
    <col width="13" customWidth="1" min="13" max="13"/>
    <col width="16" customWidth="1" min="14" max="14"/>
    <col width="16" customWidth="1" min="15" max="15"/>
    <col width="15" customWidth="1" min="16" max="16"/>
    <col width="19" customWidth="1" min="17" max="17"/>
    <col width="16" customWidth="1" min="18" max="18"/>
    <col width="17" customWidth="1" min="19" max="19"/>
    <col width="28" customWidth="1" min="20" max="20"/>
  </cols>
  <sheetData>
    <row r="1" ht="30" customHeight="1">
      <c r="A1" s="1" t="inlineStr">
        <is>
          <t>N° réservation</t>
        </is>
      </c>
      <c r="B1" s="1" t="inlineStr">
        <is>
          <t>Date de réservation</t>
        </is>
      </c>
      <c r="C1" s="1" t="inlineStr">
        <is>
          <t>Nom du client</t>
        </is>
      </c>
      <c r="D1" s="1" t="inlineStr">
        <is>
          <t>Ville</t>
        </is>
      </c>
      <c r="E1" s="1" t="inlineStr">
        <is>
          <t>E-mail</t>
        </is>
      </c>
      <c r="F1" s="1" t="inlineStr">
        <is>
          <t>Type de prestation</t>
        </is>
      </c>
      <c r="G1" s="1" t="inlineStr">
        <is>
          <t>Date d’arrivée / début</t>
        </is>
      </c>
      <c r="H1" s="1" t="inlineStr">
        <is>
          <t>Date de départ / fin</t>
        </is>
      </c>
      <c r="I1" s="1" t="inlineStr">
        <is>
          <t>Nombre de personnes</t>
        </is>
      </c>
      <c r="J1" s="1" t="inlineStr">
        <is>
          <t>Nombre de nuits / jours</t>
        </is>
      </c>
      <c r="K1" s="1" t="inlineStr">
        <is>
          <t>Tarif unitaire HT</t>
        </is>
      </c>
      <c r="L1" s="1" t="inlineStr">
        <is>
          <t>Montant HT</t>
        </is>
      </c>
      <c r="M1" s="1" t="inlineStr">
        <is>
          <t>Taux de TVA</t>
        </is>
      </c>
      <c r="N1" s="1" t="inlineStr">
        <is>
          <t>Montant TVA</t>
        </is>
      </c>
      <c r="O1" s="1" t="inlineStr">
        <is>
          <t>Montant TTC</t>
        </is>
      </c>
      <c r="P1" s="1" t="inlineStr">
        <is>
          <t>Statut</t>
        </is>
      </c>
      <c r="Q1" s="1" t="inlineStr">
        <is>
          <t>Mode de paiement</t>
        </is>
      </c>
      <c r="R1" s="1" t="inlineStr">
        <is>
          <t>Acompte reçu</t>
        </is>
      </c>
      <c r="S1" s="1" t="inlineStr">
        <is>
          <t>Solde restant</t>
        </is>
      </c>
      <c r="T1" s="1" t="inlineStr">
        <is>
          <t>Commentaire</t>
        </is>
      </c>
    </row>
    <row r="2">
      <c r="A2" s="2" t="inlineStr">
        <is>
          <t>RSV-2026-001</t>
        </is>
      </c>
      <c r="B2" s="41" t="n">
        <v>46027</v>
      </c>
      <c r="C2" s="2" t="inlineStr">
        <is>
          <t>Camille Martin</t>
        </is>
      </c>
      <c r="D2" s="2" t="inlineStr">
        <is>
          <t>Paris</t>
        </is>
      </c>
      <c r="E2" s="2" t="inlineStr">
        <is>
          <t>camille.martin@exemple.fr</t>
        </is>
      </c>
      <c r="F2" s="2" t="inlineStr">
        <is>
          <t>Chambre standard</t>
        </is>
      </c>
      <c r="G2" s="41" t="n">
        <v>46034</v>
      </c>
      <c r="H2" s="41" t="n">
        <v>46037</v>
      </c>
      <c r="I2" s="4" t="n">
        <v>2</v>
      </c>
      <c r="J2" s="5">
        <f>IF(OR(G2="",H2=""),"",MAX(1,H2-G2))</f>
        <v/>
      </c>
      <c r="K2" s="42" t="n">
        <v>120</v>
      </c>
      <c r="L2" s="43">
        <f>IF(A2="","",IF(P2="Annulée",0,J2*K2))</f>
        <v/>
      </c>
      <c r="M2" s="44" t="n">
        <v>0.1</v>
      </c>
      <c r="N2" s="43">
        <f>IF(A2="","",L2*M2)</f>
        <v/>
      </c>
      <c r="O2" s="43">
        <f>IF(A2="","",L2+N2)</f>
        <v/>
      </c>
      <c r="P2" s="9" t="inlineStr">
        <is>
          <t>Confirmée</t>
        </is>
      </c>
      <c r="Q2" s="9" t="inlineStr">
        <is>
          <t>Carte bancaire</t>
        </is>
      </c>
      <c r="R2" s="42" t="n">
        <v>100</v>
      </c>
      <c r="S2" s="43">
        <f>IF(A2="","",IFERROR(O2-R2,0))</f>
        <v/>
      </c>
      <c r="T2" s="2" t="inlineStr">
        <is>
          <t>Séjour professionnel</t>
        </is>
      </c>
    </row>
    <row r="3">
      <c r="A3" s="2" t="inlineStr">
        <is>
          <t>RSV-2026-002</t>
        </is>
      </c>
      <c r="B3" s="41" t="n">
        <v>46055</v>
      </c>
      <c r="C3" s="2" t="inlineStr">
        <is>
          <t>Julien Bernard</t>
        </is>
      </c>
      <c r="D3" s="2" t="inlineStr">
        <is>
          <t>Lyon</t>
        </is>
      </c>
      <c r="E3" s="2" t="inlineStr">
        <is>
          <t>julien.bernard@exemple.fr</t>
        </is>
      </c>
      <c r="F3" s="2" t="inlineStr">
        <is>
          <t>Salle de réunion</t>
        </is>
      </c>
      <c r="G3" s="41" t="n">
        <v>46071</v>
      </c>
      <c r="H3" s="41" t="n">
        <v>46071</v>
      </c>
      <c r="I3" s="4" t="n">
        <v>18</v>
      </c>
      <c r="J3" s="5">
        <f>IF(OR(G3="",H3=""),"",MAX(1,H3-G3))</f>
        <v/>
      </c>
      <c r="K3" s="42" t="n">
        <v>450</v>
      </c>
      <c r="L3" s="43">
        <f>IF(A3="","",IF(P3="Annulée",0,J3*K3))</f>
        <v/>
      </c>
      <c r="M3" s="44" t="n">
        <v>0.2</v>
      </c>
      <c r="N3" s="43">
        <f>IF(A3="","",L3*M3)</f>
        <v/>
      </c>
      <c r="O3" s="43">
        <f>IF(A3="","",L3+N3)</f>
        <v/>
      </c>
      <c r="P3" s="9" t="inlineStr">
        <is>
          <t>Terminée</t>
        </is>
      </c>
      <c r="Q3" s="9" t="inlineStr">
        <is>
          <t>Virement</t>
        </is>
      </c>
      <c r="R3" s="42" t="n">
        <v>540</v>
      </c>
      <c r="S3" s="43">
        <f>IF(A3="","",IFERROR(O3-R3,0))</f>
        <v/>
      </c>
      <c r="T3" s="2" t="inlineStr">
        <is>
          <t>Réunion d'équipe</t>
        </is>
      </c>
    </row>
    <row r="4">
      <c r="A4" s="2" t="inlineStr">
        <is>
          <t>RSV-2026-003</t>
        </is>
      </c>
      <c r="B4" s="41" t="n">
        <v>46071</v>
      </c>
      <c r="C4" s="2" t="inlineStr">
        <is>
          <t>Léa Moreau</t>
        </is>
      </c>
      <c r="D4" s="2" t="inlineStr">
        <is>
          <t>Marseille</t>
        </is>
      </c>
      <c r="E4" s="2" t="inlineStr">
        <is>
          <t>lea.moreau@exemple.fr</t>
        </is>
      </c>
      <c r="F4" s="2" t="inlineStr">
        <is>
          <t>Chambre familiale</t>
        </is>
      </c>
      <c r="G4" s="41" t="n">
        <v>46083</v>
      </c>
      <c r="H4" s="41" t="n">
        <v>46087</v>
      </c>
      <c r="I4" s="4" t="n">
        <v>4</v>
      </c>
      <c r="J4" s="5">
        <f>IF(OR(G4="",H4=""),"",MAX(1,H4-G4))</f>
        <v/>
      </c>
      <c r="K4" s="42" t="n">
        <v>180</v>
      </c>
      <c r="L4" s="43">
        <f>IF(A4="","",IF(P4="Annulée",0,J4*K4))</f>
        <v/>
      </c>
      <c r="M4" s="44" t="n">
        <v>0.1</v>
      </c>
      <c r="N4" s="43">
        <f>IF(A4="","",L4*M4)</f>
        <v/>
      </c>
      <c r="O4" s="43">
        <f>IF(A4="","",L4+N4)</f>
        <v/>
      </c>
      <c r="P4" s="9" t="inlineStr">
        <is>
          <t>En attente</t>
        </is>
      </c>
      <c r="Q4" s="9" t="inlineStr">
        <is>
          <t>Virement</t>
        </is>
      </c>
      <c r="R4" s="42" t="n">
        <v>300</v>
      </c>
      <c r="S4" s="43">
        <f>IF(A4="","",IFERROR(O4-R4,0))</f>
        <v/>
      </c>
      <c r="T4" s="2" t="inlineStr">
        <is>
          <t>Vacances scolaires</t>
        </is>
      </c>
    </row>
    <row r="5">
      <c r="A5" s="2" t="inlineStr">
        <is>
          <t>RSV-2026-004</t>
        </is>
      </c>
      <c r="B5" s="41" t="n">
        <v>46091</v>
      </c>
      <c r="C5" s="2" t="inlineStr">
        <is>
          <t>Thomas Dubois</t>
        </is>
      </c>
      <c r="D5" s="2" t="inlineStr">
        <is>
          <t>Toulouse</t>
        </is>
      </c>
      <c r="E5" s="2" t="inlineStr">
        <is>
          <t>thomas.dubois@exemple.fr</t>
        </is>
      </c>
      <c r="F5" s="2" t="inlineStr">
        <is>
          <t>Salle de réception</t>
        </is>
      </c>
      <c r="G5" s="41" t="n">
        <v>46122</v>
      </c>
      <c r="H5" s="41" t="n">
        <v>46123</v>
      </c>
      <c r="I5" s="4" t="n">
        <v>80</v>
      </c>
      <c r="J5" s="5">
        <f>IF(OR(G5="",H5=""),"",MAX(1,H5-G5))</f>
        <v/>
      </c>
      <c r="K5" s="42" t="n">
        <v>1200</v>
      </c>
      <c r="L5" s="43">
        <f>IF(A5="","",IF(P5="Annulée",0,J5*K5))</f>
        <v/>
      </c>
      <c r="M5" s="44" t="n">
        <v>0.2</v>
      </c>
      <c r="N5" s="43">
        <f>IF(A5="","",L5*M5)</f>
        <v/>
      </c>
      <c r="O5" s="43">
        <f>IF(A5="","",L5+N5)</f>
        <v/>
      </c>
      <c r="P5" s="9" t="inlineStr">
        <is>
          <t>Confirmée</t>
        </is>
      </c>
      <c r="Q5" s="9" t="inlineStr">
        <is>
          <t>Prélèvement</t>
        </is>
      </c>
      <c r="R5" s="42" t="n">
        <v>500</v>
      </c>
      <c r="S5" s="43">
        <f>IF(A5="","",IFERROR(O5-R5,0))</f>
        <v/>
      </c>
      <c r="T5" s="2" t="inlineStr">
        <is>
          <t>Réception privée</t>
        </is>
      </c>
    </row>
    <row r="6">
      <c r="A6" s="2" t="inlineStr">
        <is>
          <t>RSV-2026-005</t>
        </is>
      </c>
      <c r="B6" s="41" t="n">
        <v>46124</v>
      </c>
      <c r="C6" s="2" t="inlineStr">
        <is>
          <t>Chloé Robert</t>
        </is>
      </c>
      <c r="D6" s="2" t="inlineStr">
        <is>
          <t>Bordeaux</t>
        </is>
      </c>
      <c r="E6" s="2" t="inlineStr">
        <is>
          <t>chloe.robert@exemple.fr</t>
        </is>
      </c>
      <c r="F6" s="2" t="inlineStr">
        <is>
          <t>Espace coworking</t>
        </is>
      </c>
      <c r="G6" s="41" t="n">
        <v>46147</v>
      </c>
      <c r="H6" s="41" t="n">
        <v>46149</v>
      </c>
      <c r="I6" s="4" t="n">
        <v>3</v>
      </c>
      <c r="J6" s="5">
        <f>IF(OR(G6="",H6=""),"",MAX(1,H6-G6))</f>
        <v/>
      </c>
      <c r="K6" s="42" t="n">
        <v>45</v>
      </c>
      <c r="L6" s="43">
        <f>IF(A6="","",IF(P6="Annulée",0,J6*K6))</f>
        <v/>
      </c>
      <c r="M6" s="44" t="n">
        <v>0.2</v>
      </c>
      <c r="N6" s="43">
        <f>IF(A6="","",L6*M6)</f>
        <v/>
      </c>
      <c r="O6" s="43">
        <f>IF(A6="","",L6+N6)</f>
        <v/>
      </c>
      <c r="P6" s="9" t="inlineStr">
        <is>
          <t>Terminée</t>
        </is>
      </c>
      <c r="Q6" s="9" t="inlineStr">
        <is>
          <t>Carte bancaire</t>
        </is>
      </c>
      <c r="R6" s="42" t="n">
        <v>108</v>
      </c>
      <c r="S6" s="43">
        <f>IF(A6="","",IFERROR(O6-R6,0))</f>
        <v/>
      </c>
      <c r="T6" s="2" t="inlineStr">
        <is>
          <t>Forfait équipe</t>
        </is>
      </c>
    </row>
    <row r="7">
      <c r="A7" s="2" t="inlineStr">
        <is>
          <t>RSV-2026-006</t>
        </is>
      </c>
      <c r="B7" s="41" t="n">
        <v>46148</v>
      </c>
      <c r="C7" s="2" t="inlineStr">
        <is>
          <t>Nicolas Petit</t>
        </is>
      </c>
      <c r="D7" s="2" t="inlineStr">
        <is>
          <t>Lille</t>
        </is>
      </c>
      <c r="E7" s="2" t="inlineStr">
        <is>
          <t>nicolas.petit@exemple.fr</t>
        </is>
      </c>
      <c r="F7" s="2" t="inlineStr">
        <is>
          <t>Chambre standard</t>
        </is>
      </c>
      <c r="G7" s="41" t="n">
        <v>46193</v>
      </c>
      <c r="H7" s="41" t="n">
        <v>46196</v>
      </c>
      <c r="I7" s="4" t="n">
        <v>1</v>
      </c>
      <c r="J7" s="5">
        <f>IF(OR(G7="",H7=""),"",MAX(1,H7-G7))</f>
        <v/>
      </c>
      <c r="K7" s="42" t="n">
        <v>110</v>
      </c>
      <c r="L7" s="43">
        <f>IF(A7="","",IF(P7="Annulée",0,J7*K7))</f>
        <v/>
      </c>
      <c r="M7" s="44" t="n">
        <v>0.1</v>
      </c>
      <c r="N7" s="43">
        <f>IF(A7="","",L7*M7)</f>
        <v/>
      </c>
      <c r="O7" s="43">
        <f>IF(A7="","",L7+N7)</f>
        <v/>
      </c>
      <c r="P7" s="9" t="inlineStr">
        <is>
          <t>Annulée</t>
        </is>
      </c>
      <c r="Q7" s="9" t="inlineStr">
        <is>
          <t>Espèces</t>
        </is>
      </c>
      <c r="R7" s="42" t="n">
        <v>0</v>
      </c>
      <c r="S7" s="43">
        <f>IF(A7="","",IFERROR(O7-R7,0))</f>
        <v/>
      </c>
      <c r="T7" s="2" t="inlineStr">
        <is>
          <t>Annulation client</t>
        </is>
      </c>
    </row>
    <row r="8">
      <c r="A8" s="2" t="inlineStr">
        <is>
          <t>RSV-2026-007</t>
        </is>
      </c>
      <c r="B8" s="41" t="n">
        <v>46188</v>
      </c>
      <c r="C8" s="2" t="inlineStr">
        <is>
          <t>Manon Leroy</t>
        </is>
      </c>
      <c r="D8" s="2" t="inlineStr">
        <is>
          <t>Nantes</t>
        </is>
      </c>
      <c r="E8" s="2" t="inlineStr">
        <is>
          <t>manon.leroy@exemple.fr</t>
        </is>
      </c>
      <c r="F8" s="2" t="inlineStr">
        <is>
          <t>Chambre familiale</t>
        </is>
      </c>
      <c r="G8" s="41" t="n">
        <v>46211</v>
      </c>
      <c r="H8" s="41" t="n">
        <v>46215</v>
      </c>
      <c r="I8" s="4" t="n">
        <v>5</v>
      </c>
      <c r="J8" s="5">
        <f>IF(OR(G8="",H8=""),"",MAX(1,H8-G8))</f>
        <v/>
      </c>
      <c r="K8" s="42" t="n">
        <v>195</v>
      </c>
      <c r="L8" s="43">
        <f>IF(A8="","",IF(P8="Annulée",0,J8*K8))</f>
        <v/>
      </c>
      <c r="M8" s="44" t="n">
        <v>0.1</v>
      </c>
      <c r="N8" s="43">
        <f>IF(A8="","",L8*M8)</f>
        <v/>
      </c>
      <c r="O8" s="43">
        <f>IF(A8="","",L8+N8)</f>
        <v/>
      </c>
      <c r="P8" s="9" t="inlineStr">
        <is>
          <t>Confirmée</t>
        </is>
      </c>
      <c r="Q8" s="9" t="inlineStr">
        <is>
          <t>Virement</t>
        </is>
      </c>
      <c r="R8" s="42" t="n">
        <v>400</v>
      </c>
      <c r="S8" s="43">
        <f>IF(A8="","",IFERROR(O8-R8,0))</f>
        <v/>
      </c>
      <c r="T8" s="2" t="inlineStr">
        <is>
          <t>Séjour famille</t>
        </is>
      </c>
    </row>
    <row r="9">
      <c r="A9" s="2" t="inlineStr">
        <is>
          <t>RSV-2026-008</t>
        </is>
      </c>
      <c r="B9" s="41" t="n">
        <v>46206</v>
      </c>
      <c r="C9" s="2" t="inlineStr">
        <is>
          <t>Antoine Garcia</t>
        </is>
      </c>
      <c r="D9" s="2" t="inlineStr">
        <is>
          <t>Strasbourg</t>
        </is>
      </c>
      <c r="E9" s="2" t="inlineStr">
        <is>
          <t>antoine.garcia@exemple.fr</t>
        </is>
      </c>
      <c r="F9" s="2" t="inlineStr">
        <is>
          <t>Salle de réunion</t>
        </is>
      </c>
      <c r="G9" s="41" t="n">
        <v>46255</v>
      </c>
      <c r="H9" s="41" t="n">
        <v>46255</v>
      </c>
      <c r="I9" s="4" t="n">
        <v>25</v>
      </c>
      <c r="J9" s="5">
        <f>IF(OR(G9="",H9=""),"",MAX(1,H9-G9))</f>
        <v/>
      </c>
      <c r="K9" s="42" t="n">
        <v>620</v>
      </c>
      <c r="L9" s="43">
        <f>IF(A9="","",IF(P9="Annulée",0,J9*K9))</f>
        <v/>
      </c>
      <c r="M9" s="44" t="n">
        <v>0.2</v>
      </c>
      <c r="N9" s="43">
        <f>IF(A9="","",L9*M9)</f>
        <v/>
      </c>
      <c r="O9" s="43">
        <f>IF(A9="","",L9+N9)</f>
        <v/>
      </c>
      <c r="P9" s="9" t="inlineStr">
        <is>
          <t>En attente</t>
        </is>
      </c>
      <c r="Q9" s="9" t="inlineStr">
        <is>
          <t>Carte bancaire</t>
        </is>
      </c>
      <c r="R9" s="42" t="n">
        <v>250</v>
      </c>
      <c r="S9" s="43">
        <f>IF(A9="","",IFERROR(O9-R9,0))</f>
        <v/>
      </c>
      <c r="T9" s="2" t="inlineStr">
        <is>
          <t>Atelier régional</t>
        </is>
      </c>
    </row>
    <row r="10">
      <c r="A10" s="2" t="inlineStr">
        <is>
          <t>RSV-2026-009</t>
        </is>
      </c>
      <c r="B10" s="41" t="n">
        <v>46254</v>
      </c>
      <c r="C10" s="2" t="inlineStr">
        <is>
          <t>Sarah Roux</t>
        </is>
      </c>
      <c r="D10" s="2" t="inlineStr">
        <is>
          <t>Rennes</t>
        </is>
      </c>
      <c r="E10" s="2" t="inlineStr">
        <is>
          <t>sarah.roux@exemple.fr</t>
        </is>
      </c>
      <c r="F10" s="2" t="inlineStr">
        <is>
          <t>Espace coworking</t>
        </is>
      </c>
      <c r="G10" s="41" t="n">
        <v>46279</v>
      </c>
      <c r="H10" s="41" t="n">
        <v>46282</v>
      </c>
      <c r="I10" s="4" t="n">
        <v>6</v>
      </c>
      <c r="J10" s="5">
        <f>IF(OR(G10="",H10=""),"",MAX(1,H10-G10))</f>
        <v/>
      </c>
      <c r="K10" s="42" t="n">
        <v>55</v>
      </c>
      <c r="L10" s="43">
        <f>IF(A10="","",IF(P10="Annulée",0,J10*K10))</f>
        <v/>
      </c>
      <c r="M10" s="44" t="n">
        <v>0.2</v>
      </c>
      <c r="N10" s="43">
        <f>IF(A10="","",L10*M10)</f>
        <v/>
      </c>
      <c r="O10" s="43">
        <f>IF(A10="","",L10+N10)</f>
        <v/>
      </c>
      <c r="P10" s="9" t="inlineStr">
        <is>
          <t>Terminée</t>
        </is>
      </c>
      <c r="Q10" s="9" t="inlineStr">
        <is>
          <t>Prélèvement</t>
        </is>
      </c>
      <c r="R10" s="42" t="n">
        <v>198</v>
      </c>
      <c r="S10" s="43">
        <f>IF(A10="","",IFERROR(O10-R10,0))</f>
        <v/>
      </c>
      <c r="T10" s="2" t="inlineStr">
        <is>
          <t>Séminaire innovation</t>
        </is>
      </c>
    </row>
    <row r="11">
      <c r="A11" s="2" t="inlineStr">
        <is>
          <t>RSV-2026-010</t>
        </is>
      </c>
      <c r="B11" s="41" t="n">
        <v>46273</v>
      </c>
      <c r="C11" s="2" t="inlineStr">
        <is>
          <t>Maxime Blanc</t>
        </is>
      </c>
      <c r="D11" s="2" t="inlineStr">
        <is>
          <t>Montpellier</t>
        </is>
      </c>
      <c r="E11" s="2" t="inlineStr">
        <is>
          <t>maxime.blanc@exemple.fr</t>
        </is>
      </c>
      <c r="F11" s="2" t="inlineStr">
        <is>
          <t>Salle de réception</t>
        </is>
      </c>
      <c r="G11" s="41" t="n">
        <v>46298</v>
      </c>
      <c r="H11" s="41" t="n">
        <v>46299</v>
      </c>
      <c r="I11" s="4" t="n">
        <v>60</v>
      </c>
      <c r="J11" s="5">
        <f>IF(OR(G11="",H11=""),"",MAX(1,H11-G11))</f>
        <v/>
      </c>
      <c r="K11" s="42" t="n">
        <v>1500</v>
      </c>
      <c r="L11" s="43">
        <f>IF(A11="","",IF(P11="Annulée",0,J11*K11))</f>
        <v/>
      </c>
      <c r="M11" s="44" t="n">
        <v>0.2</v>
      </c>
      <c r="N11" s="43">
        <f>IF(A11="","",L11*M11)</f>
        <v/>
      </c>
      <c r="O11" s="43">
        <f>IF(A11="","",L11+N11)</f>
        <v/>
      </c>
      <c r="P11" s="9" t="inlineStr">
        <is>
          <t>Confirmée</t>
        </is>
      </c>
      <c r="Q11" s="9" t="inlineStr">
        <is>
          <t>Virement</t>
        </is>
      </c>
      <c r="R11" s="42" t="n">
        <v>900</v>
      </c>
      <c r="S11" s="43">
        <f>IF(A11="","",IFERROR(O11-R11,0))</f>
        <v/>
      </c>
      <c r="T11" s="2" t="inlineStr">
        <is>
          <t>Mariage</t>
        </is>
      </c>
    </row>
    <row r="12">
      <c r="A12" s="2" t="n"/>
      <c r="B12" s="41" t="n"/>
      <c r="C12" s="2" t="n"/>
      <c r="D12" s="2" t="n"/>
      <c r="E12" s="2" t="n"/>
      <c r="F12" s="2" t="n"/>
      <c r="G12" s="41" t="n"/>
      <c r="H12" s="41" t="n"/>
      <c r="I12" s="4" t="n"/>
      <c r="J12" s="5">
        <f>IF(OR(G12="",H12=""),"",MAX(1,H12-G12))</f>
        <v/>
      </c>
      <c r="K12" s="42" t="n"/>
      <c r="L12" s="43">
        <f>IF(A12="","",IF(P12="Annulée",0,J12*K12))</f>
        <v/>
      </c>
      <c r="M12" s="44" t="n"/>
      <c r="N12" s="43">
        <f>IF(A12="","",L12*M12)</f>
        <v/>
      </c>
      <c r="O12" s="43">
        <f>IF(A12="","",L12+N12)</f>
        <v/>
      </c>
      <c r="P12" s="9" t="n"/>
      <c r="Q12" s="9" t="n"/>
      <c r="R12" s="42" t="n"/>
      <c r="S12" s="43">
        <f>IF(A12="","",IFERROR(O12-R12,0))</f>
        <v/>
      </c>
      <c r="T12" s="2" t="n"/>
    </row>
    <row r="13">
      <c r="A13" s="2" t="n"/>
      <c r="B13" s="41" t="n"/>
      <c r="C13" s="2" t="n"/>
      <c r="D13" s="2" t="n"/>
      <c r="E13" s="2" t="n"/>
      <c r="F13" s="2" t="n"/>
      <c r="G13" s="41" t="n"/>
      <c r="H13" s="41" t="n"/>
      <c r="I13" s="4" t="n"/>
      <c r="J13" s="5">
        <f>IF(OR(G13="",H13=""),"",MAX(1,H13-G13))</f>
        <v/>
      </c>
      <c r="K13" s="42" t="n"/>
      <c r="L13" s="43">
        <f>IF(A13="","",IF(P13="Annulée",0,J13*K13))</f>
        <v/>
      </c>
      <c r="M13" s="44" t="n"/>
      <c r="N13" s="43">
        <f>IF(A13="","",L13*M13)</f>
        <v/>
      </c>
      <c r="O13" s="43">
        <f>IF(A13="","",L13+N13)</f>
        <v/>
      </c>
      <c r="P13" s="9" t="n"/>
      <c r="Q13" s="9" t="n"/>
      <c r="R13" s="42" t="n"/>
      <c r="S13" s="43">
        <f>IF(A13="","",IFERROR(O13-R13,0))</f>
        <v/>
      </c>
      <c r="T13" s="2" t="n"/>
    </row>
    <row r="14">
      <c r="A14" s="2" t="n"/>
      <c r="B14" s="41" t="n"/>
      <c r="C14" s="2" t="n"/>
      <c r="D14" s="2" t="n"/>
      <c r="E14" s="2" t="n"/>
      <c r="F14" s="2" t="n"/>
      <c r="G14" s="41" t="n"/>
      <c r="H14" s="41" t="n"/>
      <c r="I14" s="4" t="n"/>
      <c r="J14" s="5">
        <f>IF(OR(G14="",H14=""),"",MAX(1,H14-G14))</f>
        <v/>
      </c>
      <c r="K14" s="42" t="n"/>
      <c r="L14" s="43">
        <f>IF(A14="","",IF(P14="Annulée",0,J14*K14))</f>
        <v/>
      </c>
      <c r="M14" s="44" t="n"/>
      <c r="N14" s="43">
        <f>IF(A14="","",L14*M14)</f>
        <v/>
      </c>
      <c r="O14" s="43">
        <f>IF(A14="","",L14+N14)</f>
        <v/>
      </c>
      <c r="P14" s="9" t="n"/>
      <c r="Q14" s="9" t="n"/>
      <c r="R14" s="42" t="n"/>
      <c r="S14" s="43">
        <f>IF(A14="","",IFERROR(O14-R14,0))</f>
        <v/>
      </c>
      <c r="T14" s="2" t="n"/>
    </row>
    <row r="15">
      <c r="A15" s="2" t="n"/>
      <c r="B15" s="41" t="n"/>
      <c r="C15" s="2" t="n"/>
      <c r="D15" s="2" t="n"/>
      <c r="E15" s="2" t="n"/>
      <c r="F15" s="2" t="n"/>
      <c r="G15" s="41" t="n"/>
      <c r="H15" s="41" t="n"/>
      <c r="I15" s="4" t="n"/>
      <c r="J15" s="5">
        <f>IF(OR(G15="",H15=""),"",MAX(1,H15-G15))</f>
        <v/>
      </c>
      <c r="K15" s="42" t="n"/>
      <c r="L15" s="43">
        <f>IF(A15="","",IF(P15="Annulée",0,J15*K15))</f>
        <v/>
      </c>
      <c r="M15" s="44" t="n"/>
      <c r="N15" s="43">
        <f>IF(A15="","",L15*M15)</f>
        <v/>
      </c>
      <c r="O15" s="43">
        <f>IF(A15="","",L15+N15)</f>
        <v/>
      </c>
      <c r="P15" s="9" t="n"/>
      <c r="Q15" s="9" t="n"/>
      <c r="R15" s="42" t="n"/>
      <c r="S15" s="43">
        <f>IF(A15="","",IFERROR(O15-R15,0))</f>
        <v/>
      </c>
      <c r="T15" s="2" t="n"/>
    </row>
    <row r="16">
      <c r="A16" s="2" t="n"/>
      <c r="B16" s="41" t="n"/>
      <c r="C16" s="2" t="n"/>
      <c r="D16" s="2" t="n"/>
      <c r="E16" s="2" t="n"/>
      <c r="F16" s="2" t="n"/>
      <c r="G16" s="41" t="n"/>
      <c r="H16" s="41" t="n"/>
      <c r="I16" s="4" t="n"/>
      <c r="J16" s="5">
        <f>IF(OR(G16="",H16=""),"",MAX(1,H16-G16))</f>
        <v/>
      </c>
      <c r="K16" s="42" t="n"/>
      <c r="L16" s="43">
        <f>IF(A16="","",IF(P16="Annulée",0,J16*K16))</f>
        <v/>
      </c>
      <c r="M16" s="44" t="n"/>
      <c r="N16" s="43">
        <f>IF(A16="","",L16*M16)</f>
        <v/>
      </c>
      <c r="O16" s="43">
        <f>IF(A16="","",L16+N16)</f>
        <v/>
      </c>
      <c r="P16" s="9" t="n"/>
      <c r="Q16" s="9" t="n"/>
      <c r="R16" s="42" t="n"/>
      <c r="S16" s="43">
        <f>IF(A16="","",IFERROR(O16-R16,0))</f>
        <v/>
      </c>
      <c r="T16" s="2" t="n"/>
    </row>
    <row r="17">
      <c r="A17" s="2" t="n"/>
      <c r="B17" s="41" t="n"/>
      <c r="C17" s="2" t="n"/>
      <c r="D17" s="2" t="n"/>
      <c r="E17" s="2" t="n"/>
      <c r="F17" s="2" t="n"/>
      <c r="G17" s="41" t="n"/>
      <c r="H17" s="41" t="n"/>
      <c r="I17" s="4" t="n"/>
      <c r="J17" s="5">
        <f>IF(OR(G17="",H17=""),"",MAX(1,H17-G17))</f>
        <v/>
      </c>
      <c r="K17" s="42" t="n"/>
      <c r="L17" s="43">
        <f>IF(A17="","",IF(P17="Annulée",0,J17*K17))</f>
        <v/>
      </c>
      <c r="M17" s="44" t="n"/>
      <c r="N17" s="43">
        <f>IF(A17="","",L17*M17)</f>
        <v/>
      </c>
      <c r="O17" s="43">
        <f>IF(A17="","",L17+N17)</f>
        <v/>
      </c>
      <c r="P17" s="9" t="n"/>
      <c r="Q17" s="9" t="n"/>
      <c r="R17" s="42" t="n"/>
      <c r="S17" s="43">
        <f>IF(A17="","",IFERROR(O17-R17,0))</f>
        <v/>
      </c>
      <c r="T17" s="2" t="n"/>
    </row>
    <row r="18">
      <c r="A18" s="2" t="n"/>
      <c r="B18" s="41" t="n"/>
      <c r="C18" s="2" t="n"/>
      <c r="D18" s="2" t="n"/>
      <c r="E18" s="2" t="n"/>
      <c r="F18" s="2" t="n"/>
      <c r="G18" s="41" t="n"/>
      <c r="H18" s="41" t="n"/>
      <c r="I18" s="4" t="n"/>
      <c r="J18" s="5">
        <f>IF(OR(G18="",H18=""),"",MAX(1,H18-G18))</f>
        <v/>
      </c>
      <c r="K18" s="42" t="n"/>
      <c r="L18" s="43">
        <f>IF(A18="","",IF(P18="Annulée",0,J18*K18))</f>
        <v/>
      </c>
      <c r="M18" s="44" t="n"/>
      <c r="N18" s="43">
        <f>IF(A18="","",L18*M18)</f>
        <v/>
      </c>
      <c r="O18" s="43">
        <f>IF(A18="","",L18+N18)</f>
        <v/>
      </c>
      <c r="P18" s="9" t="n"/>
      <c r="Q18" s="9" t="n"/>
      <c r="R18" s="42" t="n"/>
      <c r="S18" s="43">
        <f>IF(A18="","",IFERROR(O18-R18,0))</f>
        <v/>
      </c>
      <c r="T18" s="2" t="n"/>
    </row>
    <row r="19">
      <c r="A19" s="2" t="n"/>
      <c r="B19" s="41" t="n"/>
      <c r="C19" s="2" t="n"/>
      <c r="D19" s="2" t="n"/>
      <c r="E19" s="2" t="n"/>
      <c r="F19" s="2" t="n"/>
      <c r="G19" s="41" t="n"/>
      <c r="H19" s="41" t="n"/>
      <c r="I19" s="4" t="n"/>
      <c r="J19" s="5">
        <f>IF(OR(G19="",H19=""),"",MAX(1,H19-G19))</f>
        <v/>
      </c>
      <c r="K19" s="42" t="n"/>
      <c r="L19" s="43">
        <f>IF(A19="","",IF(P19="Annulée",0,J19*K19))</f>
        <v/>
      </c>
      <c r="M19" s="44" t="n"/>
      <c r="N19" s="43">
        <f>IF(A19="","",L19*M19)</f>
        <v/>
      </c>
      <c r="O19" s="43">
        <f>IF(A19="","",L19+N19)</f>
        <v/>
      </c>
      <c r="P19" s="9" t="n"/>
      <c r="Q19" s="9" t="n"/>
      <c r="R19" s="42" t="n"/>
      <c r="S19" s="43">
        <f>IF(A19="","",IFERROR(O19-R19,0))</f>
        <v/>
      </c>
      <c r="T19" s="2" t="n"/>
    </row>
    <row r="20">
      <c r="A20" s="2" t="n"/>
      <c r="B20" s="41" t="n"/>
      <c r="C20" s="2" t="n"/>
      <c r="D20" s="2" t="n"/>
      <c r="E20" s="2" t="n"/>
      <c r="F20" s="2" t="n"/>
      <c r="G20" s="41" t="n"/>
      <c r="H20" s="41" t="n"/>
      <c r="I20" s="4" t="n"/>
      <c r="J20" s="5">
        <f>IF(OR(G20="",H20=""),"",MAX(1,H20-G20))</f>
        <v/>
      </c>
      <c r="K20" s="42" t="n"/>
      <c r="L20" s="43">
        <f>IF(A20="","",IF(P20="Annulée",0,J20*K20))</f>
        <v/>
      </c>
      <c r="M20" s="44" t="n"/>
      <c r="N20" s="43">
        <f>IF(A20="","",L20*M20)</f>
        <v/>
      </c>
      <c r="O20" s="43">
        <f>IF(A20="","",L20+N20)</f>
        <v/>
      </c>
      <c r="P20" s="9" t="n"/>
      <c r="Q20" s="9" t="n"/>
      <c r="R20" s="42" t="n"/>
      <c r="S20" s="43">
        <f>IF(A20="","",IFERROR(O20-R20,0))</f>
        <v/>
      </c>
      <c r="T20" s="2" t="n"/>
    </row>
    <row r="21">
      <c r="A21" s="2" t="n"/>
      <c r="B21" s="41" t="n"/>
      <c r="C21" s="2" t="n"/>
      <c r="D21" s="2" t="n"/>
      <c r="E21" s="2" t="n"/>
      <c r="F21" s="2" t="n"/>
      <c r="G21" s="41" t="n"/>
      <c r="H21" s="41" t="n"/>
      <c r="I21" s="4" t="n"/>
      <c r="J21" s="5">
        <f>IF(OR(G21="",H21=""),"",MAX(1,H21-G21))</f>
        <v/>
      </c>
      <c r="K21" s="42" t="n"/>
      <c r="L21" s="43">
        <f>IF(A21="","",IF(P21="Annulée",0,J21*K21))</f>
        <v/>
      </c>
      <c r="M21" s="44" t="n"/>
      <c r="N21" s="43">
        <f>IF(A21="","",L21*M21)</f>
        <v/>
      </c>
      <c r="O21" s="43">
        <f>IF(A21="","",L21+N21)</f>
        <v/>
      </c>
      <c r="P21" s="9" t="n"/>
      <c r="Q21" s="9" t="n"/>
      <c r="R21" s="42" t="n"/>
      <c r="S21" s="43">
        <f>IF(A21="","",IFERROR(O21-R21,0))</f>
        <v/>
      </c>
      <c r="T21" s="2" t="n"/>
    </row>
    <row r="22">
      <c r="A22" s="2" t="n"/>
      <c r="B22" s="41" t="n"/>
      <c r="C22" s="2" t="n"/>
      <c r="D22" s="2" t="n"/>
      <c r="E22" s="2" t="n"/>
      <c r="F22" s="2" t="n"/>
      <c r="G22" s="41" t="n"/>
      <c r="H22" s="41" t="n"/>
      <c r="I22" s="4" t="n"/>
      <c r="J22" s="5">
        <f>IF(OR(G22="",H22=""),"",MAX(1,H22-G22))</f>
        <v/>
      </c>
      <c r="K22" s="42" t="n"/>
      <c r="L22" s="43">
        <f>IF(A22="","",IF(P22="Annulée",0,J22*K22))</f>
        <v/>
      </c>
      <c r="M22" s="44" t="n"/>
      <c r="N22" s="43">
        <f>IF(A22="","",L22*M22)</f>
        <v/>
      </c>
      <c r="O22" s="43">
        <f>IF(A22="","",L22+N22)</f>
        <v/>
      </c>
      <c r="P22" s="9" t="n"/>
      <c r="Q22" s="9" t="n"/>
      <c r="R22" s="42" t="n"/>
      <c r="S22" s="43">
        <f>IF(A22="","",IFERROR(O22-R22,0))</f>
        <v/>
      </c>
      <c r="T22" s="2" t="n"/>
    </row>
    <row r="23">
      <c r="A23" s="2" t="n"/>
      <c r="B23" s="41" t="n"/>
      <c r="C23" s="2" t="n"/>
      <c r="D23" s="2" t="n"/>
      <c r="E23" s="2" t="n"/>
      <c r="F23" s="2" t="n"/>
      <c r="G23" s="41" t="n"/>
      <c r="H23" s="41" t="n"/>
      <c r="I23" s="4" t="n"/>
      <c r="J23" s="5">
        <f>IF(OR(G23="",H23=""),"",MAX(1,H23-G23))</f>
        <v/>
      </c>
      <c r="K23" s="42" t="n"/>
      <c r="L23" s="43">
        <f>IF(A23="","",IF(P23="Annulée",0,J23*K23))</f>
        <v/>
      </c>
      <c r="M23" s="44" t="n"/>
      <c r="N23" s="43">
        <f>IF(A23="","",L23*M23)</f>
        <v/>
      </c>
      <c r="O23" s="43">
        <f>IF(A23="","",L23+N23)</f>
        <v/>
      </c>
      <c r="P23" s="9" t="n"/>
      <c r="Q23" s="9" t="n"/>
      <c r="R23" s="42" t="n"/>
      <c r="S23" s="43">
        <f>IF(A23="","",IFERROR(O23-R23,0))</f>
        <v/>
      </c>
      <c r="T23" s="2" t="n"/>
    </row>
    <row r="24">
      <c r="A24" s="2" t="n"/>
      <c r="B24" s="41" t="n"/>
      <c r="C24" s="2" t="n"/>
      <c r="D24" s="2" t="n"/>
      <c r="E24" s="2" t="n"/>
      <c r="F24" s="2" t="n"/>
      <c r="G24" s="41" t="n"/>
      <c r="H24" s="41" t="n"/>
      <c r="I24" s="4" t="n"/>
      <c r="J24" s="5">
        <f>IF(OR(G24="",H24=""),"",MAX(1,H24-G24))</f>
        <v/>
      </c>
      <c r="K24" s="42" t="n"/>
      <c r="L24" s="43">
        <f>IF(A24="","",IF(P24="Annulée",0,J24*K24))</f>
        <v/>
      </c>
      <c r="M24" s="44" t="n"/>
      <c r="N24" s="43">
        <f>IF(A24="","",L24*M24)</f>
        <v/>
      </c>
      <c r="O24" s="43">
        <f>IF(A24="","",L24+N24)</f>
        <v/>
      </c>
      <c r="P24" s="9" t="n"/>
      <c r="Q24" s="9" t="n"/>
      <c r="R24" s="42" t="n"/>
      <c r="S24" s="43">
        <f>IF(A24="","",IFERROR(O24-R24,0))</f>
        <v/>
      </c>
      <c r="T24" s="2" t="n"/>
    </row>
    <row r="25">
      <c r="A25" s="2" t="n"/>
      <c r="B25" s="41" t="n"/>
      <c r="C25" s="2" t="n"/>
      <c r="D25" s="2" t="n"/>
      <c r="E25" s="2" t="n"/>
      <c r="F25" s="2" t="n"/>
      <c r="G25" s="41" t="n"/>
      <c r="H25" s="41" t="n"/>
      <c r="I25" s="4" t="n"/>
      <c r="J25" s="5">
        <f>IF(OR(G25="",H25=""),"",MAX(1,H25-G25))</f>
        <v/>
      </c>
      <c r="K25" s="42" t="n"/>
      <c r="L25" s="43">
        <f>IF(A25="","",IF(P25="Annulée",0,J25*K25))</f>
        <v/>
      </c>
      <c r="M25" s="44" t="n"/>
      <c r="N25" s="43">
        <f>IF(A25="","",L25*M25)</f>
        <v/>
      </c>
      <c r="O25" s="43">
        <f>IF(A25="","",L25+N25)</f>
        <v/>
      </c>
      <c r="P25" s="9" t="n"/>
      <c r="Q25" s="9" t="n"/>
      <c r="R25" s="42" t="n"/>
      <c r="S25" s="43">
        <f>IF(A25="","",IFERROR(O25-R25,0))</f>
        <v/>
      </c>
      <c r="T25" s="2" t="n"/>
    </row>
    <row r="26">
      <c r="A26" s="2" t="n"/>
      <c r="B26" s="41" t="n"/>
      <c r="C26" s="2" t="n"/>
      <c r="D26" s="2" t="n"/>
      <c r="E26" s="2" t="n"/>
      <c r="F26" s="2" t="n"/>
      <c r="G26" s="41" t="n"/>
      <c r="H26" s="41" t="n"/>
      <c r="I26" s="4" t="n"/>
      <c r="J26" s="5">
        <f>IF(OR(G26="",H26=""),"",MAX(1,H26-G26))</f>
        <v/>
      </c>
      <c r="K26" s="42" t="n"/>
      <c r="L26" s="43">
        <f>IF(A26="","",IF(P26="Annulée",0,J26*K26))</f>
        <v/>
      </c>
      <c r="M26" s="44" t="n"/>
      <c r="N26" s="43">
        <f>IF(A26="","",L26*M26)</f>
        <v/>
      </c>
      <c r="O26" s="43">
        <f>IF(A26="","",L26+N26)</f>
        <v/>
      </c>
      <c r="P26" s="9" t="n"/>
      <c r="Q26" s="9" t="n"/>
      <c r="R26" s="42" t="n"/>
      <c r="S26" s="43">
        <f>IF(A26="","",IFERROR(O26-R26,0))</f>
        <v/>
      </c>
      <c r="T26" s="2" t="n"/>
    </row>
    <row r="27">
      <c r="A27" s="2" t="n"/>
      <c r="B27" s="41" t="n"/>
      <c r="C27" s="2" t="n"/>
      <c r="D27" s="2" t="n"/>
      <c r="E27" s="2" t="n"/>
      <c r="F27" s="2" t="n"/>
      <c r="G27" s="41" t="n"/>
      <c r="H27" s="41" t="n"/>
      <c r="I27" s="4" t="n"/>
      <c r="J27" s="5">
        <f>IF(OR(G27="",H27=""),"",MAX(1,H27-G27))</f>
        <v/>
      </c>
      <c r="K27" s="42" t="n"/>
      <c r="L27" s="43">
        <f>IF(A27="","",IF(P27="Annulée",0,J27*K27))</f>
        <v/>
      </c>
      <c r="M27" s="44" t="n"/>
      <c r="N27" s="43">
        <f>IF(A27="","",L27*M27)</f>
        <v/>
      </c>
      <c r="O27" s="43">
        <f>IF(A27="","",L27+N27)</f>
        <v/>
      </c>
      <c r="P27" s="9" t="n"/>
      <c r="Q27" s="9" t="n"/>
      <c r="R27" s="42" t="n"/>
      <c r="S27" s="43">
        <f>IF(A27="","",IFERROR(O27-R27,0))</f>
        <v/>
      </c>
      <c r="T27" s="2" t="n"/>
    </row>
    <row r="28">
      <c r="A28" s="2" t="n"/>
      <c r="B28" s="41" t="n"/>
      <c r="C28" s="2" t="n"/>
      <c r="D28" s="2" t="n"/>
      <c r="E28" s="2" t="n"/>
      <c r="F28" s="2" t="n"/>
      <c r="G28" s="41" t="n"/>
      <c r="H28" s="41" t="n"/>
      <c r="I28" s="4" t="n"/>
      <c r="J28" s="5">
        <f>IF(OR(G28="",H28=""),"",MAX(1,H28-G28))</f>
        <v/>
      </c>
      <c r="K28" s="42" t="n"/>
      <c r="L28" s="43">
        <f>IF(A28="","",IF(P28="Annulée",0,J28*K28))</f>
        <v/>
      </c>
      <c r="M28" s="44" t="n"/>
      <c r="N28" s="43">
        <f>IF(A28="","",L28*M28)</f>
        <v/>
      </c>
      <c r="O28" s="43">
        <f>IF(A28="","",L28+N28)</f>
        <v/>
      </c>
      <c r="P28" s="9" t="n"/>
      <c r="Q28" s="9" t="n"/>
      <c r="R28" s="42" t="n"/>
      <c r="S28" s="43">
        <f>IF(A28="","",IFERROR(O28-R28,0))</f>
        <v/>
      </c>
      <c r="T28" s="2" t="n"/>
    </row>
    <row r="29">
      <c r="A29" s="2" t="n"/>
      <c r="B29" s="41" t="n"/>
      <c r="C29" s="2" t="n"/>
      <c r="D29" s="2" t="n"/>
      <c r="E29" s="2" t="n"/>
      <c r="F29" s="2" t="n"/>
      <c r="G29" s="41" t="n"/>
      <c r="H29" s="41" t="n"/>
      <c r="I29" s="4" t="n"/>
      <c r="J29" s="5">
        <f>IF(OR(G29="",H29=""),"",MAX(1,H29-G29))</f>
        <v/>
      </c>
      <c r="K29" s="42" t="n"/>
      <c r="L29" s="43">
        <f>IF(A29="","",IF(P29="Annulée",0,J29*K29))</f>
        <v/>
      </c>
      <c r="M29" s="44" t="n"/>
      <c r="N29" s="43">
        <f>IF(A29="","",L29*M29)</f>
        <v/>
      </c>
      <c r="O29" s="43">
        <f>IF(A29="","",L29+N29)</f>
        <v/>
      </c>
      <c r="P29" s="9" t="n"/>
      <c r="Q29" s="9" t="n"/>
      <c r="R29" s="42" t="n"/>
      <c r="S29" s="43">
        <f>IF(A29="","",IFERROR(O29-R29,0))</f>
        <v/>
      </c>
      <c r="T29" s="2" t="n"/>
    </row>
    <row r="30">
      <c r="A30" s="2" t="n"/>
      <c r="B30" s="41" t="n"/>
      <c r="C30" s="2" t="n"/>
      <c r="D30" s="2" t="n"/>
      <c r="E30" s="2" t="n"/>
      <c r="F30" s="2" t="n"/>
      <c r="G30" s="41" t="n"/>
      <c r="H30" s="41" t="n"/>
      <c r="I30" s="4" t="n"/>
      <c r="J30" s="5">
        <f>IF(OR(G30="",H30=""),"",MAX(1,H30-G30))</f>
        <v/>
      </c>
      <c r="K30" s="42" t="n"/>
      <c r="L30" s="43">
        <f>IF(A30="","",IF(P30="Annulée",0,J30*K30))</f>
        <v/>
      </c>
      <c r="M30" s="44" t="n"/>
      <c r="N30" s="43">
        <f>IF(A30="","",L30*M30)</f>
        <v/>
      </c>
      <c r="O30" s="43">
        <f>IF(A30="","",L30+N30)</f>
        <v/>
      </c>
      <c r="P30" s="9" t="n"/>
      <c r="Q30" s="9" t="n"/>
      <c r="R30" s="42" t="n"/>
      <c r="S30" s="43">
        <f>IF(A30="","",IFERROR(O30-R30,0))</f>
        <v/>
      </c>
      <c r="T30" s="2" t="n"/>
    </row>
    <row r="31">
      <c r="A31" s="2" t="n"/>
      <c r="B31" s="41" t="n"/>
      <c r="C31" s="2" t="n"/>
      <c r="D31" s="2" t="n"/>
      <c r="E31" s="2" t="n"/>
      <c r="F31" s="2" t="n"/>
      <c r="G31" s="41" t="n"/>
      <c r="H31" s="41" t="n"/>
      <c r="I31" s="4" t="n"/>
      <c r="J31" s="5">
        <f>IF(OR(G31="",H31=""),"",MAX(1,H31-G31))</f>
        <v/>
      </c>
      <c r="K31" s="42" t="n"/>
      <c r="L31" s="43">
        <f>IF(A31="","",IF(P31="Annulée",0,J31*K31))</f>
        <v/>
      </c>
      <c r="M31" s="44" t="n"/>
      <c r="N31" s="43">
        <f>IF(A31="","",L31*M31)</f>
        <v/>
      </c>
      <c r="O31" s="43">
        <f>IF(A31="","",L31+N31)</f>
        <v/>
      </c>
      <c r="P31" s="9" t="n"/>
      <c r="Q31" s="9" t="n"/>
      <c r="R31" s="42" t="n"/>
      <c r="S31" s="43">
        <f>IF(A31="","",IFERROR(O31-R31,0))</f>
        <v/>
      </c>
      <c r="T31" s="2" t="n"/>
    </row>
    <row r="32">
      <c r="A32" s="2" t="n"/>
      <c r="B32" s="41" t="n"/>
      <c r="C32" s="2" t="n"/>
      <c r="D32" s="2" t="n"/>
      <c r="E32" s="2" t="n"/>
      <c r="F32" s="2" t="n"/>
      <c r="G32" s="41" t="n"/>
      <c r="H32" s="41" t="n"/>
      <c r="I32" s="4" t="n"/>
      <c r="J32" s="5">
        <f>IF(OR(G32="",H32=""),"",MAX(1,H32-G32))</f>
        <v/>
      </c>
      <c r="K32" s="42" t="n"/>
      <c r="L32" s="43">
        <f>IF(A32="","",IF(P32="Annulée",0,J32*K32))</f>
        <v/>
      </c>
      <c r="M32" s="44" t="n"/>
      <c r="N32" s="43">
        <f>IF(A32="","",L32*M32)</f>
        <v/>
      </c>
      <c r="O32" s="43">
        <f>IF(A32="","",L32+N32)</f>
        <v/>
      </c>
      <c r="P32" s="9" t="n"/>
      <c r="Q32" s="9" t="n"/>
      <c r="R32" s="42" t="n"/>
      <c r="S32" s="43">
        <f>IF(A32="","",IFERROR(O32-R32,0))</f>
        <v/>
      </c>
      <c r="T32" s="2" t="n"/>
    </row>
    <row r="33">
      <c r="A33" s="2" t="n"/>
      <c r="B33" s="41" t="n"/>
      <c r="C33" s="2" t="n"/>
      <c r="D33" s="2" t="n"/>
      <c r="E33" s="2" t="n"/>
      <c r="F33" s="2" t="n"/>
      <c r="G33" s="41" t="n"/>
      <c r="H33" s="41" t="n"/>
      <c r="I33" s="4" t="n"/>
      <c r="J33" s="5">
        <f>IF(OR(G33="",H33=""),"",MAX(1,H33-G33))</f>
        <v/>
      </c>
      <c r="K33" s="42" t="n"/>
      <c r="L33" s="43">
        <f>IF(A33="","",IF(P33="Annulée",0,J33*K33))</f>
        <v/>
      </c>
      <c r="M33" s="44" t="n"/>
      <c r="N33" s="43">
        <f>IF(A33="","",L33*M33)</f>
        <v/>
      </c>
      <c r="O33" s="43">
        <f>IF(A33="","",L33+N33)</f>
        <v/>
      </c>
      <c r="P33" s="9" t="n"/>
      <c r="Q33" s="9" t="n"/>
      <c r="R33" s="42" t="n"/>
      <c r="S33" s="43">
        <f>IF(A33="","",IFERROR(O33-R33,0))</f>
        <v/>
      </c>
      <c r="T33" s="2" t="n"/>
    </row>
    <row r="34">
      <c r="A34" s="2" t="n"/>
      <c r="B34" s="41" t="n"/>
      <c r="C34" s="2" t="n"/>
      <c r="D34" s="2" t="n"/>
      <c r="E34" s="2" t="n"/>
      <c r="F34" s="2" t="n"/>
      <c r="G34" s="41" t="n"/>
      <c r="H34" s="41" t="n"/>
      <c r="I34" s="4" t="n"/>
      <c r="J34" s="5">
        <f>IF(OR(G34="",H34=""),"",MAX(1,H34-G34))</f>
        <v/>
      </c>
      <c r="K34" s="42" t="n"/>
      <c r="L34" s="43">
        <f>IF(A34="","",IF(P34="Annulée",0,J34*K34))</f>
        <v/>
      </c>
      <c r="M34" s="44" t="n"/>
      <c r="N34" s="43">
        <f>IF(A34="","",L34*M34)</f>
        <v/>
      </c>
      <c r="O34" s="43">
        <f>IF(A34="","",L34+N34)</f>
        <v/>
      </c>
      <c r="P34" s="9" t="n"/>
      <c r="Q34" s="9" t="n"/>
      <c r="R34" s="42" t="n"/>
      <c r="S34" s="43">
        <f>IF(A34="","",IFERROR(O34-R34,0))</f>
        <v/>
      </c>
      <c r="T34" s="2" t="n"/>
    </row>
    <row r="35">
      <c r="A35" s="2" t="n"/>
      <c r="B35" s="41" t="n"/>
      <c r="C35" s="2" t="n"/>
      <c r="D35" s="2" t="n"/>
      <c r="E35" s="2" t="n"/>
      <c r="F35" s="2" t="n"/>
      <c r="G35" s="41" t="n"/>
      <c r="H35" s="41" t="n"/>
      <c r="I35" s="4" t="n"/>
      <c r="J35" s="5">
        <f>IF(OR(G35="",H35=""),"",MAX(1,H35-G35))</f>
        <v/>
      </c>
      <c r="K35" s="42" t="n"/>
      <c r="L35" s="43">
        <f>IF(A35="","",IF(P35="Annulée",0,J35*K35))</f>
        <v/>
      </c>
      <c r="M35" s="44" t="n"/>
      <c r="N35" s="43">
        <f>IF(A35="","",L35*M35)</f>
        <v/>
      </c>
      <c r="O35" s="43">
        <f>IF(A35="","",L35+N35)</f>
        <v/>
      </c>
      <c r="P35" s="9" t="n"/>
      <c r="Q35" s="9" t="n"/>
      <c r="R35" s="42" t="n"/>
      <c r="S35" s="43">
        <f>IF(A35="","",IFERROR(O35-R35,0))</f>
        <v/>
      </c>
      <c r="T35" s="2" t="n"/>
    </row>
    <row r="36">
      <c r="A36" s="2" t="n"/>
      <c r="B36" s="41" t="n"/>
      <c r="C36" s="2" t="n"/>
      <c r="D36" s="2" t="n"/>
      <c r="E36" s="2" t="n"/>
      <c r="F36" s="2" t="n"/>
      <c r="G36" s="41" t="n"/>
      <c r="H36" s="41" t="n"/>
      <c r="I36" s="4" t="n"/>
      <c r="J36" s="5">
        <f>IF(OR(G36="",H36=""),"",MAX(1,H36-G36))</f>
        <v/>
      </c>
      <c r="K36" s="42" t="n"/>
      <c r="L36" s="43">
        <f>IF(A36="","",IF(P36="Annulée",0,J36*K36))</f>
        <v/>
      </c>
      <c r="M36" s="44" t="n"/>
      <c r="N36" s="43">
        <f>IF(A36="","",L36*M36)</f>
        <v/>
      </c>
      <c r="O36" s="43">
        <f>IF(A36="","",L36+N36)</f>
        <v/>
      </c>
      <c r="P36" s="9" t="n"/>
      <c r="Q36" s="9" t="n"/>
      <c r="R36" s="42" t="n"/>
      <c r="S36" s="43">
        <f>IF(A36="","",IFERROR(O36-R36,0))</f>
        <v/>
      </c>
      <c r="T36" s="2" t="n"/>
    </row>
    <row r="37">
      <c r="A37" s="2" t="n"/>
      <c r="B37" s="41" t="n"/>
      <c r="C37" s="2" t="n"/>
      <c r="D37" s="2" t="n"/>
      <c r="E37" s="2" t="n"/>
      <c r="F37" s="2" t="n"/>
      <c r="G37" s="41" t="n"/>
      <c r="H37" s="41" t="n"/>
      <c r="I37" s="4" t="n"/>
      <c r="J37" s="5">
        <f>IF(OR(G37="",H37=""),"",MAX(1,H37-G37))</f>
        <v/>
      </c>
      <c r="K37" s="42" t="n"/>
      <c r="L37" s="43">
        <f>IF(A37="","",IF(P37="Annulée",0,J37*K37))</f>
        <v/>
      </c>
      <c r="M37" s="44" t="n"/>
      <c r="N37" s="43">
        <f>IF(A37="","",L37*M37)</f>
        <v/>
      </c>
      <c r="O37" s="43">
        <f>IF(A37="","",L37+N37)</f>
        <v/>
      </c>
      <c r="P37" s="9" t="n"/>
      <c r="Q37" s="9" t="n"/>
      <c r="R37" s="42" t="n"/>
      <c r="S37" s="43">
        <f>IF(A37="","",IFERROR(O37-R37,0))</f>
        <v/>
      </c>
      <c r="T37" s="2" t="n"/>
    </row>
    <row r="38">
      <c r="A38" s="2" t="n"/>
      <c r="B38" s="41" t="n"/>
      <c r="C38" s="2" t="n"/>
      <c r="D38" s="2" t="n"/>
      <c r="E38" s="2" t="n"/>
      <c r="F38" s="2" t="n"/>
      <c r="G38" s="41" t="n"/>
      <c r="H38" s="41" t="n"/>
      <c r="I38" s="4" t="n"/>
      <c r="J38" s="5">
        <f>IF(OR(G38="",H38=""),"",MAX(1,H38-G38))</f>
        <v/>
      </c>
      <c r="K38" s="42" t="n"/>
      <c r="L38" s="43">
        <f>IF(A38="","",IF(P38="Annulée",0,J38*K38))</f>
        <v/>
      </c>
      <c r="M38" s="44" t="n"/>
      <c r="N38" s="43">
        <f>IF(A38="","",L38*M38)</f>
        <v/>
      </c>
      <c r="O38" s="43">
        <f>IF(A38="","",L38+N38)</f>
        <v/>
      </c>
      <c r="P38" s="9" t="n"/>
      <c r="Q38" s="9" t="n"/>
      <c r="R38" s="42" t="n"/>
      <c r="S38" s="43">
        <f>IF(A38="","",IFERROR(O38-R38,0))</f>
        <v/>
      </c>
      <c r="T38" s="2" t="n"/>
    </row>
    <row r="39">
      <c r="A39" s="2" t="n"/>
      <c r="B39" s="41" t="n"/>
      <c r="C39" s="2" t="n"/>
      <c r="D39" s="2" t="n"/>
      <c r="E39" s="2" t="n"/>
      <c r="F39" s="2" t="n"/>
      <c r="G39" s="41" t="n"/>
      <c r="H39" s="41" t="n"/>
      <c r="I39" s="4" t="n"/>
      <c r="J39" s="5">
        <f>IF(OR(G39="",H39=""),"",MAX(1,H39-G39))</f>
        <v/>
      </c>
      <c r="K39" s="42" t="n"/>
      <c r="L39" s="43">
        <f>IF(A39="","",IF(P39="Annulée",0,J39*K39))</f>
        <v/>
      </c>
      <c r="M39" s="44" t="n"/>
      <c r="N39" s="43">
        <f>IF(A39="","",L39*M39)</f>
        <v/>
      </c>
      <c r="O39" s="43">
        <f>IF(A39="","",L39+N39)</f>
        <v/>
      </c>
      <c r="P39" s="9" t="n"/>
      <c r="Q39" s="9" t="n"/>
      <c r="R39" s="42" t="n"/>
      <c r="S39" s="43">
        <f>IF(A39="","",IFERROR(O39-R39,0))</f>
        <v/>
      </c>
      <c r="T39" s="2" t="n"/>
    </row>
    <row r="40">
      <c r="A40" s="2" t="n"/>
      <c r="B40" s="41" t="n"/>
      <c r="C40" s="2" t="n"/>
      <c r="D40" s="2" t="n"/>
      <c r="E40" s="2" t="n"/>
      <c r="F40" s="2" t="n"/>
      <c r="G40" s="41" t="n"/>
      <c r="H40" s="41" t="n"/>
      <c r="I40" s="4" t="n"/>
      <c r="J40" s="5">
        <f>IF(OR(G40="",H40=""),"",MAX(1,H40-G40))</f>
        <v/>
      </c>
      <c r="K40" s="42" t="n"/>
      <c r="L40" s="43">
        <f>IF(A40="","",IF(P40="Annulée",0,J40*K40))</f>
        <v/>
      </c>
      <c r="M40" s="44" t="n"/>
      <c r="N40" s="43">
        <f>IF(A40="","",L40*M40)</f>
        <v/>
      </c>
      <c r="O40" s="43">
        <f>IF(A40="","",L40+N40)</f>
        <v/>
      </c>
      <c r="P40" s="9" t="n"/>
      <c r="Q40" s="9" t="n"/>
      <c r="R40" s="42" t="n"/>
      <c r="S40" s="43">
        <f>IF(A40="","",IFERROR(O40-R40,0))</f>
        <v/>
      </c>
      <c r="T40" s="2" t="n"/>
    </row>
    <row r="41">
      <c r="A41" s="2" t="n"/>
      <c r="B41" s="41" t="n"/>
      <c r="C41" s="2" t="n"/>
      <c r="D41" s="2" t="n"/>
      <c r="E41" s="2" t="n"/>
      <c r="F41" s="2" t="n"/>
      <c r="G41" s="41" t="n"/>
      <c r="H41" s="41" t="n"/>
      <c r="I41" s="4" t="n"/>
      <c r="J41" s="5">
        <f>IF(OR(G41="",H41=""),"",MAX(1,H41-G41))</f>
        <v/>
      </c>
      <c r="K41" s="42" t="n"/>
      <c r="L41" s="43">
        <f>IF(A41="","",IF(P41="Annulée",0,J41*K41))</f>
        <v/>
      </c>
      <c r="M41" s="44" t="n"/>
      <c r="N41" s="43">
        <f>IF(A41="","",L41*M41)</f>
        <v/>
      </c>
      <c r="O41" s="43">
        <f>IF(A41="","",L41+N41)</f>
        <v/>
      </c>
      <c r="P41" s="9" t="n"/>
      <c r="Q41" s="9" t="n"/>
      <c r="R41" s="42" t="n"/>
      <c r="S41" s="43">
        <f>IF(A41="","",IFERROR(O41-R41,0))</f>
        <v/>
      </c>
      <c r="T41" s="2" t="n"/>
    </row>
    <row r="42">
      <c r="A42" s="2" t="n"/>
      <c r="B42" s="41" t="n"/>
      <c r="C42" s="2" t="n"/>
      <c r="D42" s="2" t="n"/>
      <c r="E42" s="2" t="n"/>
      <c r="F42" s="2" t="n"/>
      <c r="G42" s="41" t="n"/>
      <c r="H42" s="41" t="n"/>
      <c r="I42" s="4" t="n"/>
      <c r="J42" s="5">
        <f>IF(OR(G42="",H42=""),"",MAX(1,H42-G42))</f>
        <v/>
      </c>
      <c r="K42" s="42" t="n"/>
      <c r="L42" s="43">
        <f>IF(A42="","",IF(P42="Annulée",0,J42*K42))</f>
        <v/>
      </c>
      <c r="M42" s="44" t="n"/>
      <c r="N42" s="43">
        <f>IF(A42="","",L42*M42)</f>
        <v/>
      </c>
      <c r="O42" s="43">
        <f>IF(A42="","",L42+N42)</f>
        <v/>
      </c>
      <c r="P42" s="9" t="n"/>
      <c r="Q42" s="9" t="n"/>
      <c r="R42" s="42" t="n"/>
      <c r="S42" s="43">
        <f>IF(A42="","",IFERROR(O42-R42,0))</f>
        <v/>
      </c>
      <c r="T42" s="2" t="n"/>
    </row>
    <row r="43">
      <c r="A43" s="2" t="n"/>
      <c r="B43" s="41" t="n"/>
      <c r="C43" s="2" t="n"/>
      <c r="D43" s="2" t="n"/>
      <c r="E43" s="2" t="n"/>
      <c r="F43" s="2" t="n"/>
      <c r="G43" s="41" t="n"/>
      <c r="H43" s="41" t="n"/>
      <c r="I43" s="4" t="n"/>
      <c r="J43" s="5">
        <f>IF(OR(G43="",H43=""),"",MAX(1,H43-G43))</f>
        <v/>
      </c>
      <c r="K43" s="42" t="n"/>
      <c r="L43" s="43">
        <f>IF(A43="","",IF(P43="Annulée",0,J43*K43))</f>
        <v/>
      </c>
      <c r="M43" s="44" t="n"/>
      <c r="N43" s="43">
        <f>IF(A43="","",L43*M43)</f>
        <v/>
      </c>
      <c r="O43" s="43">
        <f>IF(A43="","",L43+N43)</f>
        <v/>
      </c>
      <c r="P43" s="9" t="n"/>
      <c r="Q43" s="9" t="n"/>
      <c r="R43" s="42" t="n"/>
      <c r="S43" s="43">
        <f>IF(A43="","",IFERROR(O43-R43,0))</f>
        <v/>
      </c>
      <c r="T43" s="2" t="n"/>
    </row>
    <row r="44">
      <c r="A44" s="2" t="n"/>
      <c r="B44" s="41" t="n"/>
      <c r="C44" s="2" t="n"/>
      <c r="D44" s="2" t="n"/>
      <c r="E44" s="2" t="n"/>
      <c r="F44" s="2" t="n"/>
      <c r="G44" s="41" t="n"/>
      <c r="H44" s="41" t="n"/>
      <c r="I44" s="4" t="n"/>
      <c r="J44" s="5">
        <f>IF(OR(G44="",H44=""),"",MAX(1,H44-G44))</f>
        <v/>
      </c>
      <c r="K44" s="42" t="n"/>
      <c r="L44" s="43">
        <f>IF(A44="","",IF(P44="Annulée",0,J44*K44))</f>
        <v/>
      </c>
      <c r="M44" s="44" t="n"/>
      <c r="N44" s="43">
        <f>IF(A44="","",L44*M44)</f>
        <v/>
      </c>
      <c r="O44" s="43">
        <f>IF(A44="","",L44+N44)</f>
        <v/>
      </c>
      <c r="P44" s="9" t="n"/>
      <c r="Q44" s="9" t="n"/>
      <c r="R44" s="42" t="n"/>
      <c r="S44" s="43">
        <f>IF(A44="","",IFERROR(O44-R44,0))</f>
        <v/>
      </c>
      <c r="T44" s="2" t="n"/>
    </row>
    <row r="45">
      <c r="A45" s="2" t="n"/>
      <c r="B45" s="41" t="n"/>
      <c r="C45" s="2" t="n"/>
      <c r="D45" s="2" t="n"/>
      <c r="E45" s="2" t="n"/>
      <c r="F45" s="2" t="n"/>
      <c r="G45" s="41" t="n"/>
      <c r="H45" s="41" t="n"/>
      <c r="I45" s="4" t="n"/>
      <c r="J45" s="5">
        <f>IF(OR(G45="",H45=""),"",MAX(1,H45-G45))</f>
        <v/>
      </c>
      <c r="K45" s="42" t="n"/>
      <c r="L45" s="43">
        <f>IF(A45="","",IF(P45="Annulée",0,J45*K45))</f>
        <v/>
      </c>
      <c r="M45" s="44" t="n"/>
      <c r="N45" s="43">
        <f>IF(A45="","",L45*M45)</f>
        <v/>
      </c>
      <c r="O45" s="43">
        <f>IF(A45="","",L45+N45)</f>
        <v/>
      </c>
      <c r="P45" s="9" t="n"/>
      <c r="Q45" s="9" t="n"/>
      <c r="R45" s="42" t="n"/>
      <c r="S45" s="43">
        <f>IF(A45="","",IFERROR(O45-R45,0))</f>
        <v/>
      </c>
      <c r="T45" s="2" t="n"/>
    </row>
    <row r="46">
      <c r="A46" s="2" t="n"/>
      <c r="B46" s="41" t="n"/>
      <c r="C46" s="2" t="n"/>
      <c r="D46" s="2" t="n"/>
      <c r="E46" s="2" t="n"/>
      <c r="F46" s="2" t="n"/>
      <c r="G46" s="41" t="n"/>
      <c r="H46" s="41" t="n"/>
      <c r="I46" s="4" t="n"/>
      <c r="J46" s="5">
        <f>IF(OR(G46="",H46=""),"",MAX(1,H46-G46))</f>
        <v/>
      </c>
      <c r="K46" s="42" t="n"/>
      <c r="L46" s="43">
        <f>IF(A46="","",IF(P46="Annulée",0,J46*K46))</f>
        <v/>
      </c>
      <c r="M46" s="44" t="n"/>
      <c r="N46" s="43">
        <f>IF(A46="","",L46*M46)</f>
        <v/>
      </c>
      <c r="O46" s="43">
        <f>IF(A46="","",L46+N46)</f>
        <v/>
      </c>
      <c r="P46" s="9" t="n"/>
      <c r="Q46" s="9" t="n"/>
      <c r="R46" s="42" t="n"/>
      <c r="S46" s="43">
        <f>IF(A46="","",IFERROR(O46-R46,0))</f>
        <v/>
      </c>
      <c r="T46" s="2" t="n"/>
    </row>
    <row r="47">
      <c r="A47" s="2" t="n"/>
      <c r="B47" s="41" t="n"/>
      <c r="C47" s="2" t="n"/>
      <c r="D47" s="2" t="n"/>
      <c r="E47" s="2" t="n"/>
      <c r="F47" s="2" t="n"/>
      <c r="G47" s="41" t="n"/>
      <c r="H47" s="41" t="n"/>
      <c r="I47" s="4" t="n"/>
      <c r="J47" s="5">
        <f>IF(OR(G47="",H47=""),"",MAX(1,H47-G47))</f>
        <v/>
      </c>
      <c r="K47" s="42" t="n"/>
      <c r="L47" s="43">
        <f>IF(A47="","",IF(P47="Annulée",0,J47*K47))</f>
        <v/>
      </c>
      <c r="M47" s="44" t="n"/>
      <c r="N47" s="43">
        <f>IF(A47="","",L47*M47)</f>
        <v/>
      </c>
      <c r="O47" s="43">
        <f>IF(A47="","",L47+N47)</f>
        <v/>
      </c>
      <c r="P47" s="9" t="n"/>
      <c r="Q47" s="9" t="n"/>
      <c r="R47" s="42" t="n"/>
      <c r="S47" s="43">
        <f>IF(A47="","",IFERROR(O47-R47,0))</f>
        <v/>
      </c>
      <c r="T47" s="2" t="n"/>
    </row>
    <row r="48">
      <c r="A48" s="2" t="n"/>
      <c r="B48" s="41" t="n"/>
      <c r="C48" s="2" t="n"/>
      <c r="D48" s="2" t="n"/>
      <c r="E48" s="2" t="n"/>
      <c r="F48" s="2" t="n"/>
      <c r="G48" s="41" t="n"/>
      <c r="H48" s="41" t="n"/>
      <c r="I48" s="4" t="n"/>
      <c r="J48" s="5">
        <f>IF(OR(G48="",H48=""),"",MAX(1,H48-G48))</f>
        <v/>
      </c>
      <c r="K48" s="42" t="n"/>
      <c r="L48" s="43">
        <f>IF(A48="","",IF(P48="Annulée",0,J48*K48))</f>
        <v/>
      </c>
      <c r="M48" s="44" t="n"/>
      <c r="N48" s="43">
        <f>IF(A48="","",L48*M48)</f>
        <v/>
      </c>
      <c r="O48" s="43">
        <f>IF(A48="","",L48+N48)</f>
        <v/>
      </c>
      <c r="P48" s="9" t="n"/>
      <c r="Q48" s="9" t="n"/>
      <c r="R48" s="42" t="n"/>
      <c r="S48" s="43">
        <f>IF(A48="","",IFERROR(O48-R48,0))</f>
        <v/>
      </c>
      <c r="T48" s="2" t="n"/>
    </row>
    <row r="49">
      <c r="A49" s="2" t="n"/>
      <c r="B49" s="41" t="n"/>
      <c r="C49" s="2" t="n"/>
      <c r="D49" s="2" t="n"/>
      <c r="E49" s="2" t="n"/>
      <c r="F49" s="2" t="n"/>
      <c r="G49" s="41" t="n"/>
      <c r="H49" s="41" t="n"/>
      <c r="I49" s="4" t="n"/>
      <c r="J49" s="5">
        <f>IF(OR(G49="",H49=""),"",MAX(1,H49-G49))</f>
        <v/>
      </c>
      <c r="K49" s="42" t="n"/>
      <c r="L49" s="43">
        <f>IF(A49="","",IF(P49="Annulée",0,J49*K49))</f>
        <v/>
      </c>
      <c r="M49" s="44" t="n"/>
      <c r="N49" s="43">
        <f>IF(A49="","",L49*M49)</f>
        <v/>
      </c>
      <c r="O49" s="43">
        <f>IF(A49="","",L49+N49)</f>
        <v/>
      </c>
      <c r="P49" s="9" t="n"/>
      <c r="Q49" s="9" t="n"/>
      <c r="R49" s="42" t="n"/>
      <c r="S49" s="43">
        <f>IF(A49="","",IFERROR(O49-R49,0))</f>
        <v/>
      </c>
      <c r="T49" s="2" t="n"/>
    </row>
    <row r="50">
      <c r="A50" s="2" t="n"/>
      <c r="B50" s="41" t="n"/>
      <c r="C50" s="2" t="n"/>
      <c r="D50" s="2" t="n"/>
      <c r="E50" s="2" t="n"/>
      <c r="F50" s="2" t="n"/>
      <c r="G50" s="41" t="n"/>
      <c r="H50" s="41" t="n"/>
      <c r="I50" s="4" t="n"/>
      <c r="J50" s="5">
        <f>IF(OR(G50="",H50=""),"",MAX(1,H50-G50))</f>
        <v/>
      </c>
      <c r="K50" s="42" t="n"/>
      <c r="L50" s="43">
        <f>IF(A50="","",IF(P50="Annulée",0,J50*K50))</f>
        <v/>
      </c>
      <c r="M50" s="44" t="n"/>
      <c r="N50" s="43">
        <f>IF(A50="","",L50*M50)</f>
        <v/>
      </c>
      <c r="O50" s="43">
        <f>IF(A50="","",L50+N50)</f>
        <v/>
      </c>
      <c r="P50" s="9" t="n"/>
      <c r="Q50" s="9" t="n"/>
      <c r="R50" s="42" t="n"/>
      <c r="S50" s="43">
        <f>IF(A50="","",IFERROR(O50-R50,0))</f>
        <v/>
      </c>
      <c r="T50" s="2" t="n"/>
    </row>
    <row r="51">
      <c r="A51" s="2" t="n"/>
      <c r="B51" s="41" t="n"/>
      <c r="C51" s="2" t="n"/>
      <c r="D51" s="2" t="n"/>
      <c r="E51" s="2" t="n"/>
      <c r="F51" s="2" t="n"/>
      <c r="G51" s="41" t="n"/>
      <c r="H51" s="41" t="n"/>
      <c r="I51" s="4" t="n"/>
      <c r="J51" s="5">
        <f>IF(OR(G51="",H51=""),"",MAX(1,H51-G51))</f>
        <v/>
      </c>
      <c r="K51" s="42" t="n"/>
      <c r="L51" s="43">
        <f>IF(A51="","",IF(P51="Annulée",0,J51*K51))</f>
        <v/>
      </c>
      <c r="M51" s="44" t="n"/>
      <c r="N51" s="43">
        <f>IF(A51="","",L51*M51)</f>
        <v/>
      </c>
      <c r="O51" s="43">
        <f>IF(A51="","",L51+N51)</f>
        <v/>
      </c>
      <c r="P51" s="9" t="n"/>
      <c r="Q51" s="9" t="n"/>
      <c r="R51" s="42" t="n"/>
      <c r="S51" s="43">
        <f>IF(A51="","",IFERROR(O51-R51,0))</f>
        <v/>
      </c>
      <c r="T51" s="2" t="n"/>
    </row>
    <row r="52">
      <c r="A52" s="2" t="n"/>
      <c r="B52" s="41" t="n"/>
      <c r="C52" s="2" t="n"/>
      <c r="D52" s="2" t="n"/>
      <c r="E52" s="2" t="n"/>
      <c r="F52" s="2" t="n"/>
      <c r="G52" s="41" t="n"/>
      <c r="H52" s="41" t="n"/>
      <c r="I52" s="4" t="n"/>
      <c r="J52" s="5">
        <f>IF(OR(G52="",H52=""),"",MAX(1,H52-G52))</f>
        <v/>
      </c>
      <c r="K52" s="42" t="n"/>
      <c r="L52" s="43">
        <f>IF(A52="","",IF(P52="Annulée",0,J52*K52))</f>
        <v/>
      </c>
      <c r="M52" s="44" t="n"/>
      <c r="N52" s="43">
        <f>IF(A52="","",L52*M52)</f>
        <v/>
      </c>
      <c r="O52" s="43">
        <f>IF(A52="","",L52+N52)</f>
        <v/>
      </c>
      <c r="P52" s="9" t="n"/>
      <c r="Q52" s="9" t="n"/>
      <c r="R52" s="42" t="n"/>
      <c r="S52" s="43">
        <f>IF(A52="","",IFERROR(O52-R52,0))</f>
        <v/>
      </c>
      <c r="T52" s="2" t="n"/>
    </row>
    <row r="53">
      <c r="A53" s="2" t="n"/>
      <c r="B53" s="41" t="n"/>
      <c r="C53" s="2" t="n"/>
      <c r="D53" s="2" t="n"/>
      <c r="E53" s="2" t="n"/>
      <c r="F53" s="2" t="n"/>
      <c r="G53" s="41" t="n"/>
      <c r="H53" s="41" t="n"/>
      <c r="I53" s="4" t="n"/>
      <c r="J53" s="5">
        <f>IF(OR(G53="",H53=""),"",MAX(1,H53-G53))</f>
        <v/>
      </c>
      <c r="K53" s="42" t="n"/>
      <c r="L53" s="43">
        <f>IF(A53="","",IF(P53="Annulée",0,J53*K53))</f>
        <v/>
      </c>
      <c r="M53" s="44" t="n"/>
      <c r="N53" s="43">
        <f>IF(A53="","",L53*M53)</f>
        <v/>
      </c>
      <c r="O53" s="43">
        <f>IF(A53="","",L53+N53)</f>
        <v/>
      </c>
      <c r="P53" s="9" t="n"/>
      <c r="Q53" s="9" t="n"/>
      <c r="R53" s="42" t="n"/>
      <c r="S53" s="43">
        <f>IF(A53="","",IFERROR(O53-R53,0))</f>
        <v/>
      </c>
      <c r="T53" s="2" t="n"/>
    </row>
    <row r="54">
      <c r="A54" s="2" t="n"/>
      <c r="B54" s="41" t="n"/>
      <c r="C54" s="2" t="n"/>
      <c r="D54" s="2" t="n"/>
      <c r="E54" s="2" t="n"/>
      <c r="F54" s="2" t="n"/>
      <c r="G54" s="41" t="n"/>
      <c r="H54" s="41" t="n"/>
      <c r="I54" s="4" t="n"/>
      <c r="J54" s="5">
        <f>IF(OR(G54="",H54=""),"",MAX(1,H54-G54))</f>
        <v/>
      </c>
      <c r="K54" s="42" t="n"/>
      <c r="L54" s="43">
        <f>IF(A54="","",IF(P54="Annulée",0,J54*K54))</f>
        <v/>
      </c>
      <c r="M54" s="44" t="n"/>
      <c r="N54" s="43">
        <f>IF(A54="","",L54*M54)</f>
        <v/>
      </c>
      <c r="O54" s="43">
        <f>IF(A54="","",L54+N54)</f>
        <v/>
      </c>
      <c r="P54" s="9" t="n"/>
      <c r="Q54" s="9" t="n"/>
      <c r="R54" s="42" t="n"/>
      <c r="S54" s="43">
        <f>IF(A54="","",IFERROR(O54-R54,0))</f>
        <v/>
      </c>
      <c r="T54" s="2" t="n"/>
    </row>
    <row r="55">
      <c r="A55" s="2" t="n"/>
      <c r="B55" s="41" t="n"/>
      <c r="C55" s="2" t="n"/>
      <c r="D55" s="2" t="n"/>
      <c r="E55" s="2" t="n"/>
      <c r="F55" s="2" t="n"/>
      <c r="G55" s="41" t="n"/>
      <c r="H55" s="41" t="n"/>
      <c r="I55" s="4" t="n"/>
      <c r="J55" s="5">
        <f>IF(OR(G55="",H55=""),"",MAX(1,H55-G55))</f>
        <v/>
      </c>
      <c r="K55" s="42" t="n"/>
      <c r="L55" s="43">
        <f>IF(A55="","",IF(P55="Annulée",0,J55*K55))</f>
        <v/>
      </c>
      <c r="M55" s="44" t="n"/>
      <c r="N55" s="43">
        <f>IF(A55="","",L55*M55)</f>
        <v/>
      </c>
      <c r="O55" s="43">
        <f>IF(A55="","",L55+N55)</f>
        <v/>
      </c>
      <c r="P55" s="9" t="n"/>
      <c r="Q55" s="9" t="n"/>
      <c r="R55" s="42" t="n"/>
      <c r="S55" s="43">
        <f>IF(A55="","",IFERROR(O55-R55,0))</f>
        <v/>
      </c>
      <c r="T55" s="2" t="n"/>
    </row>
    <row r="56">
      <c r="A56" s="2" t="n"/>
      <c r="B56" s="41" t="n"/>
      <c r="C56" s="2" t="n"/>
      <c r="D56" s="2" t="n"/>
      <c r="E56" s="2" t="n"/>
      <c r="F56" s="2" t="n"/>
      <c r="G56" s="41" t="n"/>
      <c r="H56" s="41" t="n"/>
      <c r="I56" s="4" t="n"/>
      <c r="J56" s="5">
        <f>IF(OR(G56="",H56=""),"",MAX(1,H56-G56))</f>
        <v/>
      </c>
      <c r="K56" s="42" t="n"/>
      <c r="L56" s="43">
        <f>IF(A56="","",IF(P56="Annulée",0,J56*K56))</f>
        <v/>
      </c>
      <c r="M56" s="44" t="n"/>
      <c r="N56" s="43">
        <f>IF(A56="","",L56*M56)</f>
        <v/>
      </c>
      <c r="O56" s="43">
        <f>IF(A56="","",L56+N56)</f>
        <v/>
      </c>
      <c r="P56" s="9" t="n"/>
      <c r="Q56" s="9" t="n"/>
      <c r="R56" s="42" t="n"/>
      <c r="S56" s="43">
        <f>IF(A56="","",IFERROR(O56-R56,0))</f>
        <v/>
      </c>
      <c r="T56" s="2" t="n"/>
    </row>
    <row r="57">
      <c r="A57" s="2" t="n"/>
      <c r="B57" s="41" t="n"/>
      <c r="C57" s="2" t="n"/>
      <c r="D57" s="2" t="n"/>
      <c r="E57" s="2" t="n"/>
      <c r="F57" s="2" t="n"/>
      <c r="G57" s="41" t="n"/>
      <c r="H57" s="41" t="n"/>
      <c r="I57" s="4" t="n"/>
      <c r="J57" s="5">
        <f>IF(OR(G57="",H57=""),"",MAX(1,H57-G57))</f>
        <v/>
      </c>
      <c r="K57" s="42" t="n"/>
      <c r="L57" s="43">
        <f>IF(A57="","",IF(P57="Annulée",0,J57*K57))</f>
        <v/>
      </c>
      <c r="M57" s="44" t="n"/>
      <c r="N57" s="43">
        <f>IF(A57="","",L57*M57)</f>
        <v/>
      </c>
      <c r="O57" s="43">
        <f>IF(A57="","",L57+N57)</f>
        <v/>
      </c>
      <c r="P57" s="9" t="n"/>
      <c r="Q57" s="9" t="n"/>
      <c r="R57" s="42" t="n"/>
      <c r="S57" s="43">
        <f>IF(A57="","",IFERROR(O57-R57,0))</f>
        <v/>
      </c>
      <c r="T57" s="2" t="n"/>
    </row>
    <row r="58">
      <c r="A58" s="2" t="n"/>
      <c r="B58" s="41" t="n"/>
      <c r="C58" s="2" t="n"/>
      <c r="D58" s="2" t="n"/>
      <c r="E58" s="2" t="n"/>
      <c r="F58" s="2" t="n"/>
      <c r="G58" s="41" t="n"/>
      <c r="H58" s="41" t="n"/>
      <c r="I58" s="4" t="n"/>
      <c r="J58" s="5">
        <f>IF(OR(G58="",H58=""),"",MAX(1,H58-G58))</f>
        <v/>
      </c>
      <c r="K58" s="42" t="n"/>
      <c r="L58" s="43">
        <f>IF(A58="","",IF(P58="Annulée",0,J58*K58))</f>
        <v/>
      </c>
      <c r="M58" s="44" t="n"/>
      <c r="N58" s="43">
        <f>IF(A58="","",L58*M58)</f>
        <v/>
      </c>
      <c r="O58" s="43">
        <f>IF(A58="","",L58+N58)</f>
        <v/>
      </c>
      <c r="P58" s="9" t="n"/>
      <c r="Q58" s="9" t="n"/>
      <c r="R58" s="42" t="n"/>
      <c r="S58" s="43">
        <f>IF(A58="","",IFERROR(O58-R58,0))</f>
        <v/>
      </c>
      <c r="T58" s="2" t="n"/>
    </row>
    <row r="59">
      <c r="A59" s="2" t="n"/>
      <c r="B59" s="41" t="n"/>
      <c r="C59" s="2" t="n"/>
      <c r="D59" s="2" t="n"/>
      <c r="E59" s="2" t="n"/>
      <c r="F59" s="2" t="n"/>
      <c r="G59" s="41" t="n"/>
      <c r="H59" s="41" t="n"/>
      <c r="I59" s="4" t="n"/>
      <c r="J59" s="5">
        <f>IF(OR(G59="",H59=""),"",MAX(1,H59-G59))</f>
        <v/>
      </c>
      <c r="K59" s="42" t="n"/>
      <c r="L59" s="43">
        <f>IF(A59="","",IF(P59="Annulée",0,J59*K59))</f>
        <v/>
      </c>
      <c r="M59" s="44" t="n"/>
      <c r="N59" s="43">
        <f>IF(A59="","",L59*M59)</f>
        <v/>
      </c>
      <c r="O59" s="43">
        <f>IF(A59="","",L59+N59)</f>
        <v/>
      </c>
      <c r="P59" s="9" t="n"/>
      <c r="Q59" s="9" t="n"/>
      <c r="R59" s="42" t="n"/>
      <c r="S59" s="43">
        <f>IF(A59="","",IFERROR(O59-R59,0))</f>
        <v/>
      </c>
      <c r="T59" s="2" t="n"/>
    </row>
    <row r="60">
      <c r="A60" s="2" t="n"/>
      <c r="B60" s="41" t="n"/>
      <c r="C60" s="2" t="n"/>
      <c r="D60" s="2" t="n"/>
      <c r="E60" s="2" t="n"/>
      <c r="F60" s="2" t="n"/>
      <c r="G60" s="41" t="n"/>
      <c r="H60" s="41" t="n"/>
      <c r="I60" s="4" t="n"/>
      <c r="J60" s="5">
        <f>IF(OR(G60="",H60=""),"",MAX(1,H60-G60))</f>
        <v/>
      </c>
      <c r="K60" s="42" t="n"/>
      <c r="L60" s="43">
        <f>IF(A60="","",IF(P60="Annulée",0,J60*K60))</f>
        <v/>
      </c>
      <c r="M60" s="44" t="n"/>
      <c r="N60" s="43">
        <f>IF(A60="","",L60*M60)</f>
        <v/>
      </c>
      <c r="O60" s="43">
        <f>IF(A60="","",L60+N60)</f>
        <v/>
      </c>
      <c r="P60" s="9" t="n"/>
      <c r="Q60" s="9" t="n"/>
      <c r="R60" s="42" t="n"/>
      <c r="S60" s="43">
        <f>IF(A60="","",IFERROR(O60-R60,0))</f>
        <v/>
      </c>
      <c r="T60" s="2" t="n"/>
    </row>
    <row r="61">
      <c r="A61" s="2" t="n"/>
      <c r="B61" s="41" t="n"/>
      <c r="C61" s="2" t="n"/>
      <c r="D61" s="2" t="n"/>
      <c r="E61" s="2" t="n"/>
      <c r="F61" s="2" t="n"/>
      <c r="G61" s="41" t="n"/>
      <c r="H61" s="41" t="n"/>
      <c r="I61" s="4" t="n"/>
      <c r="J61" s="5">
        <f>IF(OR(G61="",H61=""),"",MAX(1,H61-G61))</f>
        <v/>
      </c>
      <c r="K61" s="42" t="n"/>
      <c r="L61" s="43">
        <f>IF(A61="","",IF(P61="Annulée",0,J61*K61))</f>
        <v/>
      </c>
      <c r="M61" s="44" t="n"/>
      <c r="N61" s="43">
        <f>IF(A61="","",L61*M61)</f>
        <v/>
      </c>
      <c r="O61" s="43">
        <f>IF(A61="","",L61+N61)</f>
        <v/>
      </c>
      <c r="P61" s="9" t="n"/>
      <c r="Q61" s="9" t="n"/>
      <c r="R61" s="42" t="n"/>
      <c r="S61" s="43">
        <f>IF(A61="","",IFERROR(O61-R61,0))</f>
        <v/>
      </c>
      <c r="T61" s="2" t="n"/>
    </row>
    <row r="62">
      <c r="A62" s="2" t="n"/>
      <c r="B62" s="41" t="n"/>
      <c r="C62" s="2" t="n"/>
      <c r="D62" s="2" t="n"/>
      <c r="E62" s="2" t="n"/>
      <c r="F62" s="2" t="n"/>
      <c r="G62" s="41" t="n"/>
      <c r="H62" s="41" t="n"/>
      <c r="I62" s="4" t="n"/>
      <c r="J62" s="5">
        <f>IF(OR(G62="",H62=""),"",MAX(1,H62-G62))</f>
        <v/>
      </c>
      <c r="K62" s="42" t="n"/>
      <c r="L62" s="43">
        <f>IF(A62="","",IF(P62="Annulée",0,J62*K62))</f>
        <v/>
      </c>
      <c r="M62" s="44" t="n"/>
      <c r="N62" s="43">
        <f>IF(A62="","",L62*M62)</f>
        <v/>
      </c>
      <c r="O62" s="43">
        <f>IF(A62="","",L62+N62)</f>
        <v/>
      </c>
      <c r="P62" s="9" t="n"/>
      <c r="Q62" s="9" t="n"/>
      <c r="R62" s="42" t="n"/>
      <c r="S62" s="43">
        <f>IF(A62="","",IFERROR(O62-R62,0))</f>
        <v/>
      </c>
      <c r="T62" s="2" t="n"/>
    </row>
    <row r="63">
      <c r="A63" s="2" t="n"/>
      <c r="B63" s="41" t="n"/>
      <c r="C63" s="2" t="n"/>
      <c r="D63" s="2" t="n"/>
      <c r="E63" s="2" t="n"/>
      <c r="F63" s="2" t="n"/>
      <c r="G63" s="41" t="n"/>
      <c r="H63" s="41" t="n"/>
      <c r="I63" s="4" t="n"/>
      <c r="J63" s="5">
        <f>IF(OR(G63="",H63=""),"",MAX(1,H63-G63))</f>
        <v/>
      </c>
      <c r="K63" s="42" t="n"/>
      <c r="L63" s="43">
        <f>IF(A63="","",IF(P63="Annulée",0,J63*K63))</f>
        <v/>
      </c>
      <c r="M63" s="44" t="n"/>
      <c r="N63" s="43">
        <f>IF(A63="","",L63*M63)</f>
        <v/>
      </c>
      <c r="O63" s="43">
        <f>IF(A63="","",L63+N63)</f>
        <v/>
      </c>
      <c r="P63" s="9" t="n"/>
      <c r="Q63" s="9" t="n"/>
      <c r="R63" s="42" t="n"/>
      <c r="S63" s="43">
        <f>IF(A63="","",IFERROR(O63-R63,0))</f>
        <v/>
      </c>
      <c r="T63" s="2" t="n"/>
    </row>
    <row r="64">
      <c r="A64" s="2" t="n"/>
      <c r="B64" s="41" t="n"/>
      <c r="C64" s="2" t="n"/>
      <c r="D64" s="2" t="n"/>
      <c r="E64" s="2" t="n"/>
      <c r="F64" s="2" t="n"/>
      <c r="G64" s="41" t="n"/>
      <c r="H64" s="41" t="n"/>
      <c r="I64" s="4" t="n"/>
      <c r="J64" s="5">
        <f>IF(OR(G64="",H64=""),"",MAX(1,H64-G64))</f>
        <v/>
      </c>
      <c r="K64" s="42" t="n"/>
      <c r="L64" s="43">
        <f>IF(A64="","",IF(P64="Annulée",0,J64*K64))</f>
        <v/>
      </c>
      <c r="M64" s="44" t="n"/>
      <c r="N64" s="43">
        <f>IF(A64="","",L64*M64)</f>
        <v/>
      </c>
      <c r="O64" s="43">
        <f>IF(A64="","",L64+N64)</f>
        <v/>
      </c>
      <c r="P64" s="9" t="n"/>
      <c r="Q64" s="9" t="n"/>
      <c r="R64" s="42" t="n"/>
      <c r="S64" s="43">
        <f>IF(A64="","",IFERROR(O64-R64,0))</f>
        <v/>
      </c>
      <c r="T64" s="2" t="n"/>
    </row>
    <row r="65">
      <c r="A65" s="2" t="n"/>
      <c r="B65" s="41" t="n"/>
      <c r="C65" s="2" t="n"/>
      <c r="D65" s="2" t="n"/>
      <c r="E65" s="2" t="n"/>
      <c r="F65" s="2" t="n"/>
      <c r="G65" s="41" t="n"/>
      <c r="H65" s="41" t="n"/>
      <c r="I65" s="4" t="n"/>
      <c r="J65" s="5">
        <f>IF(OR(G65="",H65=""),"",MAX(1,H65-G65))</f>
        <v/>
      </c>
      <c r="K65" s="42" t="n"/>
      <c r="L65" s="43">
        <f>IF(A65="","",IF(P65="Annulée",0,J65*K65))</f>
        <v/>
      </c>
      <c r="M65" s="44" t="n"/>
      <c r="N65" s="43">
        <f>IF(A65="","",L65*M65)</f>
        <v/>
      </c>
      <c r="O65" s="43">
        <f>IF(A65="","",L65+N65)</f>
        <v/>
      </c>
      <c r="P65" s="9" t="n"/>
      <c r="Q65" s="9" t="n"/>
      <c r="R65" s="42" t="n"/>
      <c r="S65" s="43">
        <f>IF(A65="","",IFERROR(O65-R65,0))</f>
        <v/>
      </c>
      <c r="T65" s="2" t="n"/>
    </row>
    <row r="66">
      <c r="A66" s="2" t="n"/>
      <c r="B66" s="41" t="n"/>
      <c r="C66" s="2" t="n"/>
      <c r="D66" s="2" t="n"/>
      <c r="E66" s="2" t="n"/>
      <c r="F66" s="2" t="n"/>
      <c r="G66" s="41" t="n"/>
      <c r="H66" s="41" t="n"/>
      <c r="I66" s="4" t="n"/>
      <c r="J66" s="5">
        <f>IF(OR(G66="",H66=""),"",MAX(1,H66-G66))</f>
        <v/>
      </c>
      <c r="K66" s="42" t="n"/>
      <c r="L66" s="43">
        <f>IF(A66="","",IF(P66="Annulée",0,J66*K66))</f>
        <v/>
      </c>
      <c r="M66" s="44" t="n"/>
      <c r="N66" s="43">
        <f>IF(A66="","",L66*M66)</f>
        <v/>
      </c>
      <c r="O66" s="43">
        <f>IF(A66="","",L66+N66)</f>
        <v/>
      </c>
      <c r="P66" s="9" t="n"/>
      <c r="Q66" s="9" t="n"/>
      <c r="R66" s="42" t="n"/>
      <c r="S66" s="43">
        <f>IF(A66="","",IFERROR(O66-R66,0))</f>
        <v/>
      </c>
      <c r="T66" s="2" t="n"/>
    </row>
    <row r="67">
      <c r="A67" s="2" t="n"/>
      <c r="B67" s="41" t="n"/>
      <c r="C67" s="2" t="n"/>
      <c r="D67" s="2" t="n"/>
      <c r="E67" s="2" t="n"/>
      <c r="F67" s="2" t="n"/>
      <c r="G67" s="41" t="n"/>
      <c r="H67" s="41" t="n"/>
      <c r="I67" s="4" t="n"/>
      <c r="J67" s="5">
        <f>IF(OR(G67="",H67=""),"",MAX(1,H67-G67))</f>
        <v/>
      </c>
      <c r="K67" s="42" t="n"/>
      <c r="L67" s="43">
        <f>IF(A67="","",IF(P67="Annulée",0,J67*K67))</f>
        <v/>
      </c>
      <c r="M67" s="44" t="n"/>
      <c r="N67" s="43">
        <f>IF(A67="","",L67*M67)</f>
        <v/>
      </c>
      <c r="O67" s="43">
        <f>IF(A67="","",L67+N67)</f>
        <v/>
      </c>
      <c r="P67" s="9" t="n"/>
      <c r="Q67" s="9" t="n"/>
      <c r="R67" s="42" t="n"/>
      <c r="S67" s="43">
        <f>IF(A67="","",IFERROR(O67-R67,0))</f>
        <v/>
      </c>
      <c r="T67" s="2" t="n"/>
    </row>
    <row r="68">
      <c r="A68" s="2" t="n"/>
      <c r="B68" s="41" t="n"/>
      <c r="C68" s="2" t="n"/>
      <c r="D68" s="2" t="n"/>
      <c r="E68" s="2" t="n"/>
      <c r="F68" s="2" t="n"/>
      <c r="G68" s="41" t="n"/>
      <c r="H68" s="41" t="n"/>
      <c r="I68" s="4" t="n"/>
      <c r="J68" s="5">
        <f>IF(OR(G68="",H68=""),"",MAX(1,H68-G68))</f>
        <v/>
      </c>
      <c r="K68" s="42" t="n"/>
      <c r="L68" s="43">
        <f>IF(A68="","",IF(P68="Annulée",0,J68*K68))</f>
        <v/>
      </c>
      <c r="M68" s="44" t="n"/>
      <c r="N68" s="43">
        <f>IF(A68="","",L68*M68)</f>
        <v/>
      </c>
      <c r="O68" s="43">
        <f>IF(A68="","",L68+N68)</f>
        <v/>
      </c>
      <c r="P68" s="9" t="n"/>
      <c r="Q68" s="9" t="n"/>
      <c r="R68" s="42" t="n"/>
      <c r="S68" s="43">
        <f>IF(A68="","",IFERROR(O68-R68,0))</f>
        <v/>
      </c>
      <c r="T68" s="2" t="n"/>
    </row>
    <row r="69">
      <c r="A69" s="2" t="n"/>
      <c r="B69" s="41" t="n"/>
      <c r="C69" s="2" t="n"/>
      <c r="D69" s="2" t="n"/>
      <c r="E69" s="2" t="n"/>
      <c r="F69" s="2" t="n"/>
      <c r="G69" s="41" t="n"/>
      <c r="H69" s="41" t="n"/>
      <c r="I69" s="4" t="n"/>
      <c r="J69" s="5">
        <f>IF(OR(G69="",H69=""),"",MAX(1,H69-G69))</f>
        <v/>
      </c>
      <c r="K69" s="42" t="n"/>
      <c r="L69" s="43">
        <f>IF(A69="","",IF(P69="Annulée",0,J69*K69))</f>
        <v/>
      </c>
      <c r="M69" s="44" t="n"/>
      <c r="N69" s="43">
        <f>IF(A69="","",L69*M69)</f>
        <v/>
      </c>
      <c r="O69" s="43">
        <f>IF(A69="","",L69+N69)</f>
        <v/>
      </c>
      <c r="P69" s="9" t="n"/>
      <c r="Q69" s="9" t="n"/>
      <c r="R69" s="42" t="n"/>
      <c r="S69" s="43">
        <f>IF(A69="","",IFERROR(O69-R69,0))</f>
        <v/>
      </c>
      <c r="T69" s="2" t="n"/>
    </row>
    <row r="70">
      <c r="A70" s="2" t="n"/>
      <c r="B70" s="41" t="n"/>
      <c r="C70" s="2" t="n"/>
      <c r="D70" s="2" t="n"/>
      <c r="E70" s="2" t="n"/>
      <c r="F70" s="2" t="n"/>
      <c r="G70" s="41" t="n"/>
      <c r="H70" s="41" t="n"/>
      <c r="I70" s="4" t="n"/>
      <c r="J70" s="5">
        <f>IF(OR(G70="",H70=""),"",MAX(1,H70-G70))</f>
        <v/>
      </c>
      <c r="K70" s="42" t="n"/>
      <c r="L70" s="43">
        <f>IF(A70="","",IF(P70="Annulée",0,J70*K70))</f>
        <v/>
      </c>
      <c r="M70" s="44" t="n"/>
      <c r="N70" s="43">
        <f>IF(A70="","",L70*M70)</f>
        <v/>
      </c>
      <c r="O70" s="43">
        <f>IF(A70="","",L70+N70)</f>
        <v/>
      </c>
      <c r="P70" s="9" t="n"/>
      <c r="Q70" s="9" t="n"/>
      <c r="R70" s="42" t="n"/>
      <c r="S70" s="43">
        <f>IF(A70="","",IFERROR(O70-R70,0))</f>
        <v/>
      </c>
      <c r="T70" s="2" t="n"/>
    </row>
    <row r="71">
      <c r="A71" s="2" t="n"/>
      <c r="B71" s="41" t="n"/>
      <c r="C71" s="2" t="n"/>
      <c r="D71" s="2" t="n"/>
      <c r="E71" s="2" t="n"/>
      <c r="F71" s="2" t="n"/>
      <c r="G71" s="41" t="n"/>
      <c r="H71" s="41" t="n"/>
      <c r="I71" s="4" t="n"/>
      <c r="J71" s="5">
        <f>IF(OR(G71="",H71=""),"",MAX(1,H71-G71))</f>
        <v/>
      </c>
      <c r="K71" s="42" t="n"/>
      <c r="L71" s="43">
        <f>IF(A71="","",IF(P71="Annulée",0,J71*K71))</f>
        <v/>
      </c>
      <c r="M71" s="44" t="n"/>
      <c r="N71" s="43">
        <f>IF(A71="","",L71*M71)</f>
        <v/>
      </c>
      <c r="O71" s="43">
        <f>IF(A71="","",L71+N71)</f>
        <v/>
      </c>
      <c r="P71" s="9" t="n"/>
      <c r="Q71" s="9" t="n"/>
      <c r="R71" s="42" t="n"/>
      <c r="S71" s="43">
        <f>IF(A71="","",IFERROR(O71-R71,0))</f>
        <v/>
      </c>
      <c r="T71" s="2" t="n"/>
    </row>
    <row r="72">
      <c r="A72" s="2" t="n"/>
      <c r="B72" s="41" t="n"/>
      <c r="C72" s="2" t="n"/>
      <c r="D72" s="2" t="n"/>
      <c r="E72" s="2" t="n"/>
      <c r="F72" s="2" t="n"/>
      <c r="G72" s="41" t="n"/>
      <c r="H72" s="41" t="n"/>
      <c r="I72" s="4" t="n"/>
      <c r="J72" s="5">
        <f>IF(OR(G72="",H72=""),"",MAX(1,H72-G72))</f>
        <v/>
      </c>
      <c r="K72" s="42" t="n"/>
      <c r="L72" s="43">
        <f>IF(A72="","",IF(P72="Annulée",0,J72*K72))</f>
        <v/>
      </c>
      <c r="M72" s="44" t="n"/>
      <c r="N72" s="43">
        <f>IF(A72="","",L72*M72)</f>
        <v/>
      </c>
      <c r="O72" s="43">
        <f>IF(A72="","",L72+N72)</f>
        <v/>
      </c>
      <c r="P72" s="9" t="n"/>
      <c r="Q72" s="9" t="n"/>
      <c r="R72" s="42" t="n"/>
      <c r="S72" s="43">
        <f>IF(A72="","",IFERROR(O72-R72,0))</f>
        <v/>
      </c>
      <c r="T72" s="2" t="n"/>
    </row>
    <row r="73">
      <c r="A73" s="2" t="n"/>
      <c r="B73" s="41" t="n"/>
      <c r="C73" s="2" t="n"/>
      <c r="D73" s="2" t="n"/>
      <c r="E73" s="2" t="n"/>
      <c r="F73" s="2" t="n"/>
      <c r="G73" s="41" t="n"/>
      <c r="H73" s="41" t="n"/>
      <c r="I73" s="4" t="n"/>
      <c r="J73" s="5">
        <f>IF(OR(G73="",H73=""),"",MAX(1,H73-G73))</f>
        <v/>
      </c>
      <c r="K73" s="42" t="n"/>
      <c r="L73" s="43">
        <f>IF(A73="","",IF(P73="Annulée",0,J73*K73))</f>
        <v/>
      </c>
      <c r="M73" s="44" t="n"/>
      <c r="N73" s="43">
        <f>IF(A73="","",L73*M73)</f>
        <v/>
      </c>
      <c r="O73" s="43">
        <f>IF(A73="","",L73+N73)</f>
        <v/>
      </c>
      <c r="P73" s="9" t="n"/>
      <c r="Q73" s="9" t="n"/>
      <c r="R73" s="42" t="n"/>
      <c r="S73" s="43">
        <f>IF(A73="","",IFERROR(O73-R73,0))</f>
        <v/>
      </c>
      <c r="T73" s="2" t="n"/>
    </row>
    <row r="74">
      <c r="A74" s="2" t="n"/>
      <c r="B74" s="41" t="n"/>
      <c r="C74" s="2" t="n"/>
      <c r="D74" s="2" t="n"/>
      <c r="E74" s="2" t="n"/>
      <c r="F74" s="2" t="n"/>
      <c r="G74" s="41" t="n"/>
      <c r="H74" s="41" t="n"/>
      <c r="I74" s="4" t="n"/>
      <c r="J74" s="5">
        <f>IF(OR(G74="",H74=""),"",MAX(1,H74-G74))</f>
        <v/>
      </c>
      <c r="K74" s="42" t="n"/>
      <c r="L74" s="43">
        <f>IF(A74="","",IF(P74="Annulée",0,J74*K74))</f>
        <v/>
      </c>
      <c r="M74" s="44" t="n"/>
      <c r="N74" s="43">
        <f>IF(A74="","",L74*M74)</f>
        <v/>
      </c>
      <c r="O74" s="43">
        <f>IF(A74="","",L74+N74)</f>
        <v/>
      </c>
      <c r="P74" s="9" t="n"/>
      <c r="Q74" s="9" t="n"/>
      <c r="R74" s="42" t="n"/>
      <c r="S74" s="43">
        <f>IF(A74="","",IFERROR(O74-R74,0))</f>
        <v/>
      </c>
      <c r="T74" s="2" t="n"/>
    </row>
    <row r="75">
      <c r="A75" s="2" t="n"/>
      <c r="B75" s="41" t="n"/>
      <c r="C75" s="2" t="n"/>
      <c r="D75" s="2" t="n"/>
      <c r="E75" s="2" t="n"/>
      <c r="F75" s="2" t="n"/>
      <c r="G75" s="41" t="n"/>
      <c r="H75" s="41" t="n"/>
      <c r="I75" s="4" t="n"/>
      <c r="J75" s="5">
        <f>IF(OR(G75="",H75=""),"",MAX(1,H75-G75))</f>
        <v/>
      </c>
      <c r="K75" s="42" t="n"/>
      <c r="L75" s="43">
        <f>IF(A75="","",IF(P75="Annulée",0,J75*K75))</f>
        <v/>
      </c>
      <c r="M75" s="44" t="n"/>
      <c r="N75" s="43">
        <f>IF(A75="","",L75*M75)</f>
        <v/>
      </c>
      <c r="O75" s="43">
        <f>IF(A75="","",L75+N75)</f>
        <v/>
      </c>
      <c r="P75" s="9" t="n"/>
      <c r="Q75" s="9" t="n"/>
      <c r="R75" s="42" t="n"/>
      <c r="S75" s="43">
        <f>IF(A75="","",IFERROR(O75-R75,0))</f>
        <v/>
      </c>
      <c r="T75" s="2" t="n"/>
    </row>
    <row r="76">
      <c r="A76" s="2" t="n"/>
      <c r="B76" s="41" t="n"/>
      <c r="C76" s="2" t="n"/>
      <c r="D76" s="2" t="n"/>
      <c r="E76" s="2" t="n"/>
      <c r="F76" s="2" t="n"/>
      <c r="G76" s="41" t="n"/>
      <c r="H76" s="41" t="n"/>
      <c r="I76" s="4" t="n"/>
      <c r="J76" s="5">
        <f>IF(OR(G76="",H76=""),"",MAX(1,H76-G76))</f>
        <v/>
      </c>
      <c r="K76" s="42" t="n"/>
      <c r="L76" s="43">
        <f>IF(A76="","",IF(P76="Annulée",0,J76*K76))</f>
        <v/>
      </c>
      <c r="M76" s="44" t="n"/>
      <c r="N76" s="43">
        <f>IF(A76="","",L76*M76)</f>
        <v/>
      </c>
      <c r="O76" s="43">
        <f>IF(A76="","",L76+N76)</f>
        <v/>
      </c>
      <c r="P76" s="9" t="n"/>
      <c r="Q76" s="9" t="n"/>
      <c r="R76" s="42" t="n"/>
      <c r="S76" s="43">
        <f>IF(A76="","",IFERROR(O76-R76,0))</f>
        <v/>
      </c>
      <c r="T76" s="2" t="n"/>
    </row>
    <row r="77">
      <c r="A77" s="2" t="n"/>
      <c r="B77" s="41" t="n"/>
      <c r="C77" s="2" t="n"/>
      <c r="D77" s="2" t="n"/>
      <c r="E77" s="2" t="n"/>
      <c r="F77" s="2" t="n"/>
      <c r="G77" s="41" t="n"/>
      <c r="H77" s="41" t="n"/>
      <c r="I77" s="4" t="n"/>
      <c r="J77" s="5">
        <f>IF(OR(G77="",H77=""),"",MAX(1,H77-G77))</f>
        <v/>
      </c>
      <c r="K77" s="42" t="n"/>
      <c r="L77" s="43">
        <f>IF(A77="","",IF(P77="Annulée",0,J77*K77))</f>
        <v/>
      </c>
      <c r="M77" s="44" t="n"/>
      <c r="N77" s="43">
        <f>IF(A77="","",L77*M77)</f>
        <v/>
      </c>
      <c r="O77" s="43">
        <f>IF(A77="","",L77+N77)</f>
        <v/>
      </c>
      <c r="P77" s="9" t="n"/>
      <c r="Q77" s="9" t="n"/>
      <c r="R77" s="42" t="n"/>
      <c r="S77" s="43">
        <f>IF(A77="","",IFERROR(O77-R77,0))</f>
        <v/>
      </c>
      <c r="T77" s="2" t="n"/>
    </row>
    <row r="78">
      <c r="A78" s="2" t="n"/>
      <c r="B78" s="41" t="n"/>
      <c r="C78" s="2" t="n"/>
      <c r="D78" s="2" t="n"/>
      <c r="E78" s="2" t="n"/>
      <c r="F78" s="2" t="n"/>
      <c r="G78" s="41" t="n"/>
      <c r="H78" s="41" t="n"/>
      <c r="I78" s="4" t="n"/>
      <c r="J78" s="5">
        <f>IF(OR(G78="",H78=""),"",MAX(1,H78-G78))</f>
        <v/>
      </c>
      <c r="K78" s="42" t="n"/>
      <c r="L78" s="43">
        <f>IF(A78="","",IF(P78="Annulée",0,J78*K78))</f>
        <v/>
      </c>
      <c r="M78" s="44" t="n"/>
      <c r="N78" s="43">
        <f>IF(A78="","",L78*M78)</f>
        <v/>
      </c>
      <c r="O78" s="43">
        <f>IF(A78="","",L78+N78)</f>
        <v/>
      </c>
      <c r="P78" s="9" t="n"/>
      <c r="Q78" s="9" t="n"/>
      <c r="R78" s="42" t="n"/>
      <c r="S78" s="43">
        <f>IF(A78="","",IFERROR(O78-R78,0))</f>
        <v/>
      </c>
      <c r="T78" s="2" t="n"/>
    </row>
    <row r="79">
      <c r="A79" s="2" t="n"/>
      <c r="B79" s="41" t="n"/>
      <c r="C79" s="2" t="n"/>
      <c r="D79" s="2" t="n"/>
      <c r="E79" s="2" t="n"/>
      <c r="F79" s="2" t="n"/>
      <c r="G79" s="41" t="n"/>
      <c r="H79" s="41" t="n"/>
      <c r="I79" s="4" t="n"/>
      <c r="J79" s="5">
        <f>IF(OR(G79="",H79=""),"",MAX(1,H79-G79))</f>
        <v/>
      </c>
      <c r="K79" s="42" t="n"/>
      <c r="L79" s="43">
        <f>IF(A79="","",IF(P79="Annulée",0,J79*K79))</f>
        <v/>
      </c>
      <c r="M79" s="44" t="n"/>
      <c r="N79" s="43">
        <f>IF(A79="","",L79*M79)</f>
        <v/>
      </c>
      <c r="O79" s="43">
        <f>IF(A79="","",L79+N79)</f>
        <v/>
      </c>
      <c r="P79" s="9" t="n"/>
      <c r="Q79" s="9" t="n"/>
      <c r="R79" s="42" t="n"/>
      <c r="S79" s="43">
        <f>IF(A79="","",IFERROR(O79-R79,0))</f>
        <v/>
      </c>
      <c r="T79" s="2" t="n"/>
    </row>
    <row r="80">
      <c r="A80" s="2" t="n"/>
      <c r="B80" s="41" t="n"/>
      <c r="C80" s="2" t="n"/>
      <c r="D80" s="2" t="n"/>
      <c r="E80" s="2" t="n"/>
      <c r="F80" s="2" t="n"/>
      <c r="G80" s="41" t="n"/>
      <c r="H80" s="41" t="n"/>
      <c r="I80" s="4" t="n"/>
      <c r="J80" s="5">
        <f>IF(OR(G80="",H80=""),"",MAX(1,H80-G80))</f>
        <v/>
      </c>
      <c r="K80" s="42" t="n"/>
      <c r="L80" s="43">
        <f>IF(A80="","",IF(P80="Annulée",0,J80*K80))</f>
        <v/>
      </c>
      <c r="M80" s="44" t="n"/>
      <c r="N80" s="43">
        <f>IF(A80="","",L80*M80)</f>
        <v/>
      </c>
      <c r="O80" s="43">
        <f>IF(A80="","",L80+N80)</f>
        <v/>
      </c>
      <c r="P80" s="9" t="n"/>
      <c r="Q80" s="9" t="n"/>
      <c r="R80" s="42" t="n"/>
      <c r="S80" s="43">
        <f>IF(A80="","",IFERROR(O80-R80,0))</f>
        <v/>
      </c>
      <c r="T80" s="2" t="n"/>
    </row>
    <row r="81">
      <c r="A81" s="2" t="n"/>
      <c r="B81" s="41" t="n"/>
      <c r="C81" s="2" t="n"/>
      <c r="D81" s="2" t="n"/>
      <c r="E81" s="2" t="n"/>
      <c r="F81" s="2" t="n"/>
      <c r="G81" s="41" t="n"/>
      <c r="H81" s="41" t="n"/>
      <c r="I81" s="4" t="n"/>
      <c r="J81" s="5">
        <f>IF(OR(G81="",H81=""),"",MAX(1,H81-G81))</f>
        <v/>
      </c>
      <c r="K81" s="42" t="n"/>
      <c r="L81" s="43">
        <f>IF(A81="","",IF(P81="Annulée",0,J81*K81))</f>
        <v/>
      </c>
      <c r="M81" s="44" t="n"/>
      <c r="N81" s="43">
        <f>IF(A81="","",L81*M81)</f>
        <v/>
      </c>
      <c r="O81" s="43">
        <f>IF(A81="","",L81+N81)</f>
        <v/>
      </c>
      <c r="P81" s="9" t="n"/>
      <c r="Q81" s="9" t="n"/>
      <c r="R81" s="42" t="n"/>
      <c r="S81" s="43">
        <f>IF(A81="","",IFERROR(O81-R81,0))</f>
        <v/>
      </c>
      <c r="T81" s="2" t="n"/>
    </row>
    <row r="82">
      <c r="A82" s="2" t="n"/>
      <c r="B82" s="41" t="n"/>
      <c r="C82" s="2" t="n"/>
      <c r="D82" s="2" t="n"/>
      <c r="E82" s="2" t="n"/>
      <c r="F82" s="2" t="n"/>
      <c r="G82" s="41" t="n"/>
      <c r="H82" s="41" t="n"/>
      <c r="I82" s="4" t="n"/>
      <c r="J82" s="5">
        <f>IF(OR(G82="",H82=""),"",MAX(1,H82-G82))</f>
        <v/>
      </c>
      <c r="K82" s="42" t="n"/>
      <c r="L82" s="43">
        <f>IF(A82="","",IF(P82="Annulée",0,J82*K82))</f>
        <v/>
      </c>
      <c r="M82" s="44" t="n"/>
      <c r="N82" s="43">
        <f>IF(A82="","",L82*M82)</f>
        <v/>
      </c>
      <c r="O82" s="43">
        <f>IF(A82="","",L82+N82)</f>
        <v/>
      </c>
      <c r="P82" s="9" t="n"/>
      <c r="Q82" s="9" t="n"/>
      <c r="R82" s="42" t="n"/>
      <c r="S82" s="43">
        <f>IF(A82="","",IFERROR(O82-R82,0))</f>
        <v/>
      </c>
      <c r="T82" s="2" t="n"/>
    </row>
    <row r="83">
      <c r="A83" s="2" t="n"/>
      <c r="B83" s="41" t="n"/>
      <c r="C83" s="2" t="n"/>
      <c r="D83" s="2" t="n"/>
      <c r="E83" s="2" t="n"/>
      <c r="F83" s="2" t="n"/>
      <c r="G83" s="41" t="n"/>
      <c r="H83" s="41" t="n"/>
      <c r="I83" s="4" t="n"/>
      <c r="J83" s="5">
        <f>IF(OR(G83="",H83=""),"",MAX(1,H83-G83))</f>
        <v/>
      </c>
      <c r="K83" s="42" t="n"/>
      <c r="L83" s="43">
        <f>IF(A83="","",IF(P83="Annulée",0,J83*K83))</f>
        <v/>
      </c>
      <c r="M83" s="44" t="n"/>
      <c r="N83" s="43">
        <f>IF(A83="","",L83*M83)</f>
        <v/>
      </c>
      <c r="O83" s="43">
        <f>IF(A83="","",L83+N83)</f>
        <v/>
      </c>
      <c r="P83" s="9" t="n"/>
      <c r="Q83" s="9" t="n"/>
      <c r="R83" s="42" t="n"/>
      <c r="S83" s="43">
        <f>IF(A83="","",IFERROR(O83-R83,0))</f>
        <v/>
      </c>
      <c r="T83" s="2" t="n"/>
    </row>
    <row r="84">
      <c r="A84" s="2" t="n"/>
      <c r="B84" s="41" t="n"/>
      <c r="C84" s="2" t="n"/>
      <c r="D84" s="2" t="n"/>
      <c r="E84" s="2" t="n"/>
      <c r="F84" s="2" t="n"/>
      <c r="G84" s="41" t="n"/>
      <c r="H84" s="41" t="n"/>
      <c r="I84" s="4" t="n"/>
      <c r="J84" s="5">
        <f>IF(OR(G84="",H84=""),"",MAX(1,H84-G84))</f>
        <v/>
      </c>
      <c r="K84" s="42" t="n"/>
      <c r="L84" s="43">
        <f>IF(A84="","",IF(P84="Annulée",0,J84*K84))</f>
        <v/>
      </c>
      <c r="M84" s="44" t="n"/>
      <c r="N84" s="43">
        <f>IF(A84="","",L84*M84)</f>
        <v/>
      </c>
      <c r="O84" s="43">
        <f>IF(A84="","",L84+N84)</f>
        <v/>
      </c>
      <c r="P84" s="9" t="n"/>
      <c r="Q84" s="9" t="n"/>
      <c r="R84" s="42" t="n"/>
      <c r="S84" s="43">
        <f>IF(A84="","",IFERROR(O84-R84,0))</f>
        <v/>
      </c>
      <c r="T84" s="2" t="n"/>
    </row>
    <row r="85">
      <c r="A85" s="2" t="n"/>
      <c r="B85" s="41" t="n"/>
      <c r="C85" s="2" t="n"/>
      <c r="D85" s="2" t="n"/>
      <c r="E85" s="2" t="n"/>
      <c r="F85" s="2" t="n"/>
      <c r="G85" s="41" t="n"/>
      <c r="H85" s="41" t="n"/>
      <c r="I85" s="4" t="n"/>
      <c r="J85" s="5">
        <f>IF(OR(G85="",H85=""),"",MAX(1,H85-G85))</f>
        <v/>
      </c>
      <c r="K85" s="42" t="n"/>
      <c r="L85" s="43">
        <f>IF(A85="","",IF(P85="Annulée",0,J85*K85))</f>
        <v/>
      </c>
      <c r="M85" s="44" t="n"/>
      <c r="N85" s="43">
        <f>IF(A85="","",L85*M85)</f>
        <v/>
      </c>
      <c r="O85" s="43">
        <f>IF(A85="","",L85+N85)</f>
        <v/>
      </c>
      <c r="P85" s="9" t="n"/>
      <c r="Q85" s="9" t="n"/>
      <c r="R85" s="42" t="n"/>
      <c r="S85" s="43">
        <f>IF(A85="","",IFERROR(O85-R85,0))</f>
        <v/>
      </c>
      <c r="T85" s="2" t="n"/>
    </row>
    <row r="86">
      <c r="A86" s="2" t="n"/>
      <c r="B86" s="41" t="n"/>
      <c r="C86" s="2" t="n"/>
      <c r="D86" s="2" t="n"/>
      <c r="E86" s="2" t="n"/>
      <c r="F86" s="2" t="n"/>
      <c r="G86" s="41" t="n"/>
      <c r="H86" s="41" t="n"/>
      <c r="I86" s="4" t="n"/>
      <c r="J86" s="5">
        <f>IF(OR(G86="",H86=""),"",MAX(1,H86-G86))</f>
        <v/>
      </c>
      <c r="K86" s="42" t="n"/>
      <c r="L86" s="43">
        <f>IF(A86="","",IF(P86="Annulée",0,J86*K86))</f>
        <v/>
      </c>
      <c r="M86" s="44" t="n"/>
      <c r="N86" s="43">
        <f>IF(A86="","",L86*M86)</f>
        <v/>
      </c>
      <c r="O86" s="43">
        <f>IF(A86="","",L86+N86)</f>
        <v/>
      </c>
      <c r="P86" s="9" t="n"/>
      <c r="Q86" s="9" t="n"/>
      <c r="R86" s="42" t="n"/>
      <c r="S86" s="43">
        <f>IF(A86="","",IFERROR(O86-R86,0))</f>
        <v/>
      </c>
      <c r="T86" s="2" t="n"/>
    </row>
    <row r="87">
      <c r="A87" s="2" t="n"/>
      <c r="B87" s="41" t="n"/>
      <c r="C87" s="2" t="n"/>
      <c r="D87" s="2" t="n"/>
      <c r="E87" s="2" t="n"/>
      <c r="F87" s="2" t="n"/>
      <c r="G87" s="41" t="n"/>
      <c r="H87" s="41" t="n"/>
      <c r="I87" s="4" t="n"/>
      <c r="J87" s="5">
        <f>IF(OR(G87="",H87=""),"",MAX(1,H87-G87))</f>
        <v/>
      </c>
      <c r="K87" s="42" t="n"/>
      <c r="L87" s="43">
        <f>IF(A87="","",IF(P87="Annulée",0,J87*K87))</f>
        <v/>
      </c>
      <c r="M87" s="44" t="n"/>
      <c r="N87" s="43">
        <f>IF(A87="","",L87*M87)</f>
        <v/>
      </c>
      <c r="O87" s="43">
        <f>IF(A87="","",L87+N87)</f>
        <v/>
      </c>
      <c r="P87" s="9" t="n"/>
      <c r="Q87" s="9" t="n"/>
      <c r="R87" s="42" t="n"/>
      <c r="S87" s="43">
        <f>IF(A87="","",IFERROR(O87-R87,0))</f>
        <v/>
      </c>
      <c r="T87" s="2" t="n"/>
    </row>
    <row r="88">
      <c r="A88" s="2" t="n"/>
      <c r="B88" s="41" t="n"/>
      <c r="C88" s="2" t="n"/>
      <c r="D88" s="2" t="n"/>
      <c r="E88" s="2" t="n"/>
      <c r="F88" s="2" t="n"/>
      <c r="G88" s="41" t="n"/>
      <c r="H88" s="41" t="n"/>
      <c r="I88" s="4" t="n"/>
      <c r="J88" s="5">
        <f>IF(OR(G88="",H88=""),"",MAX(1,H88-G88))</f>
        <v/>
      </c>
      <c r="K88" s="42" t="n"/>
      <c r="L88" s="43">
        <f>IF(A88="","",IF(P88="Annulée",0,J88*K88))</f>
        <v/>
      </c>
      <c r="M88" s="44" t="n"/>
      <c r="N88" s="43">
        <f>IF(A88="","",L88*M88)</f>
        <v/>
      </c>
      <c r="O88" s="43">
        <f>IF(A88="","",L88+N88)</f>
        <v/>
      </c>
      <c r="P88" s="9" t="n"/>
      <c r="Q88" s="9" t="n"/>
      <c r="R88" s="42" t="n"/>
      <c r="S88" s="43">
        <f>IF(A88="","",IFERROR(O88-R88,0))</f>
        <v/>
      </c>
      <c r="T88" s="2" t="n"/>
    </row>
    <row r="89">
      <c r="A89" s="2" t="n"/>
      <c r="B89" s="41" t="n"/>
      <c r="C89" s="2" t="n"/>
      <c r="D89" s="2" t="n"/>
      <c r="E89" s="2" t="n"/>
      <c r="F89" s="2" t="n"/>
      <c r="G89" s="41" t="n"/>
      <c r="H89" s="41" t="n"/>
      <c r="I89" s="4" t="n"/>
      <c r="J89" s="5">
        <f>IF(OR(G89="",H89=""),"",MAX(1,H89-G89))</f>
        <v/>
      </c>
      <c r="K89" s="42" t="n"/>
      <c r="L89" s="43">
        <f>IF(A89="","",IF(P89="Annulée",0,J89*K89))</f>
        <v/>
      </c>
      <c r="M89" s="44" t="n"/>
      <c r="N89" s="43">
        <f>IF(A89="","",L89*M89)</f>
        <v/>
      </c>
      <c r="O89" s="43">
        <f>IF(A89="","",L89+N89)</f>
        <v/>
      </c>
      <c r="P89" s="9" t="n"/>
      <c r="Q89" s="9" t="n"/>
      <c r="R89" s="42" t="n"/>
      <c r="S89" s="43">
        <f>IF(A89="","",IFERROR(O89-R89,0))</f>
        <v/>
      </c>
      <c r="T89" s="2" t="n"/>
    </row>
    <row r="90">
      <c r="A90" s="2" t="n"/>
      <c r="B90" s="41" t="n"/>
      <c r="C90" s="2" t="n"/>
      <c r="D90" s="2" t="n"/>
      <c r="E90" s="2" t="n"/>
      <c r="F90" s="2" t="n"/>
      <c r="G90" s="41" t="n"/>
      <c r="H90" s="41" t="n"/>
      <c r="I90" s="4" t="n"/>
      <c r="J90" s="5">
        <f>IF(OR(G90="",H90=""),"",MAX(1,H90-G90))</f>
        <v/>
      </c>
      <c r="K90" s="42" t="n"/>
      <c r="L90" s="43">
        <f>IF(A90="","",IF(P90="Annulée",0,J90*K90))</f>
        <v/>
      </c>
      <c r="M90" s="44" t="n"/>
      <c r="N90" s="43">
        <f>IF(A90="","",L90*M90)</f>
        <v/>
      </c>
      <c r="O90" s="43">
        <f>IF(A90="","",L90+N90)</f>
        <v/>
      </c>
      <c r="P90" s="9" t="n"/>
      <c r="Q90" s="9" t="n"/>
      <c r="R90" s="42" t="n"/>
      <c r="S90" s="43">
        <f>IF(A90="","",IFERROR(O90-R90,0))</f>
        <v/>
      </c>
      <c r="T90" s="2" t="n"/>
    </row>
    <row r="91">
      <c r="A91" s="2" t="n"/>
      <c r="B91" s="41" t="n"/>
      <c r="C91" s="2" t="n"/>
      <c r="D91" s="2" t="n"/>
      <c r="E91" s="2" t="n"/>
      <c r="F91" s="2" t="n"/>
      <c r="G91" s="41" t="n"/>
      <c r="H91" s="41" t="n"/>
      <c r="I91" s="4" t="n"/>
      <c r="J91" s="5">
        <f>IF(OR(G91="",H91=""),"",MAX(1,H91-G91))</f>
        <v/>
      </c>
      <c r="K91" s="42" t="n"/>
      <c r="L91" s="43">
        <f>IF(A91="","",IF(P91="Annulée",0,J91*K91))</f>
        <v/>
      </c>
      <c r="M91" s="44" t="n"/>
      <c r="N91" s="43">
        <f>IF(A91="","",L91*M91)</f>
        <v/>
      </c>
      <c r="O91" s="43">
        <f>IF(A91="","",L91+N91)</f>
        <v/>
      </c>
      <c r="P91" s="9" t="n"/>
      <c r="Q91" s="9" t="n"/>
      <c r="R91" s="42" t="n"/>
      <c r="S91" s="43">
        <f>IF(A91="","",IFERROR(O91-R91,0))</f>
        <v/>
      </c>
      <c r="T91" s="2" t="n"/>
    </row>
    <row r="92">
      <c r="A92" s="2" t="n"/>
      <c r="B92" s="41" t="n"/>
      <c r="C92" s="2" t="n"/>
      <c r="D92" s="2" t="n"/>
      <c r="E92" s="2" t="n"/>
      <c r="F92" s="2" t="n"/>
      <c r="G92" s="41" t="n"/>
      <c r="H92" s="41" t="n"/>
      <c r="I92" s="4" t="n"/>
      <c r="J92" s="5">
        <f>IF(OR(G92="",H92=""),"",MAX(1,H92-G92))</f>
        <v/>
      </c>
      <c r="K92" s="42" t="n"/>
      <c r="L92" s="43">
        <f>IF(A92="","",IF(P92="Annulée",0,J92*K92))</f>
        <v/>
      </c>
      <c r="M92" s="44" t="n"/>
      <c r="N92" s="43">
        <f>IF(A92="","",L92*M92)</f>
        <v/>
      </c>
      <c r="O92" s="43">
        <f>IF(A92="","",L92+N92)</f>
        <v/>
      </c>
      <c r="P92" s="9" t="n"/>
      <c r="Q92" s="9" t="n"/>
      <c r="R92" s="42" t="n"/>
      <c r="S92" s="43">
        <f>IF(A92="","",IFERROR(O92-R92,0))</f>
        <v/>
      </c>
      <c r="T92" s="2" t="n"/>
    </row>
    <row r="93">
      <c r="A93" s="2" t="n"/>
      <c r="B93" s="41" t="n"/>
      <c r="C93" s="2" t="n"/>
      <c r="D93" s="2" t="n"/>
      <c r="E93" s="2" t="n"/>
      <c r="F93" s="2" t="n"/>
      <c r="G93" s="41" t="n"/>
      <c r="H93" s="41" t="n"/>
      <c r="I93" s="4" t="n"/>
      <c r="J93" s="5">
        <f>IF(OR(G93="",H93=""),"",MAX(1,H93-G93))</f>
        <v/>
      </c>
      <c r="K93" s="42" t="n"/>
      <c r="L93" s="43">
        <f>IF(A93="","",IF(P93="Annulée",0,J93*K93))</f>
        <v/>
      </c>
      <c r="M93" s="44" t="n"/>
      <c r="N93" s="43">
        <f>IF(A93="","",L93*M93)</f>
        <v/>
      </c>
      <c r="O93" s="43">
        <f>IF(A93="","",L93+N93)</f>
        <v/>
      </c>
      <c r="P93" s="9" t="n"/>
      <c r="Q93" s="9" t="n"/>
      <c r="R93" s="42" t="n"/>
      <c r="S93" s="43">
        <f>IF(A93="","",IFERROR(O93-R93,0))</f>
        <v/>
      </c>
      <c r="T93" s="2" t="n"/>
    </row>
    <row r="94">
      <c r="A94" s="2" t="n"/>
      <c r="B94" s="41" t="n"/>
      <c r="C94" s="2" t="n"/>
      <c r="D94" s="2" t="n"/>
      <c r="E94" s="2" t="n"/>
      <c r="F94" s="2" t="n"/>
      <c r="G94" s="41" t="n"/>
      <c r="H94" s="41" t="n"/>
      <c r="I94" s="4" t="n"/>
      <c r="J94" s="5">
        <f>IF(OR(G94="",H94=""),"",MAX(1,H94-G94))</f>
        <v/>
      </c>
      <c r="K94" s="42" t="n"/>
      <c r="L94" s="43">
        <f>IF(A94="","",IF(P94="Annulée",0,J94*K94))</f>
        <v/>
      </c>
      <c r="M94" s="44" t="n"/>
      <c r="N94" s="43">
        <f>IF(A94="","",L94*M94)</f>
        <v/>
      </c>
      <c r="O94" s="43">
        <f>IF(A94="","",L94+N94)</f>
        <v/>
      </c>
      <c r="P94" s="9" t="n"/>
      <c r="Q94" s="9" t="n"/>
      <c r="R94" s="42" t="n"/>
      <c r="S94" s="43">
        <f>IF(A94="","",IFERROR(O94-R94,0))</f>
        <v/>
      </c>
      <c r="T94" s="2" t="n"/>
    </row>
    <row r="95">
      <c r="A95" s="2" t="n"/>
      <c r="B95" s="41" t="n"/>
      <c r="C95" s="2" t="n"/>
      <c r="D95" s="2" t="n"/>
      <c r="E95" s="2" t="n"/>
      <c r="F95" s="2" t="n"/>
      <c r="G95" s="41" t="n"/>
      <c r="H95" s="41" t="n"/>
      <c r="I95" s="4" t="n"/>
      <c r="J95" s="5">
        <f>IF(OR(G95="",H95=""),"",MAX(1,H95-G95))</f>
        <v/>
      </c>
      <c r="K95" s="42" t="n"/>
      <c r="L95" s="43">
        <f>IF(A95="","",IF(P95="Annulée",0,J95*K95))</f>
        <v/>
      </c>
      <c r="M95" s="44" t="n"/>
      <c r="N95" s="43">
        <f>IF(A95="","",L95*M95)</f>
        <v/>
      </c>
      <c r="O95" s="43">
        <f>IF(A95="","",L95+N95)</f>
        <v/>
      </c>
      <c r="P95" s="9" t="n"/>
      <c r="Q95" s="9" t="n"/>
      <c r="R95" s="42" t="n"/>
      <c r="S95" s="43">
        <f>IF(A95="","",IFERROR(O95-R95,0))</f>
        <v/>
      </c>
      <c r="T95" s="2" t="n"/>
    </row>
    <row r="96">
      <c r="A96" s="2" t="n"/>
      <c r="B96" s="41" t="n"/>
      <c r="C96" s="2" t="n"/>
      <c r="D96" s="2" t="n"/>
      <c r="E96" s="2" t="n"/>
      <c r="F96" s="2" t="n"/>
      <c r="G96" s="41" t="n"/>
      <c r="H96" s="41" t="n"/>
      <c r="I96" s="4" t="n"/>
      <c r="J96" s="5">
        <f>IF(OR(G96="",H96=""),"",MAX(1,H96-G96))</f>
        <v/>
      </c>
      <c r="K96" s="42" t="n"/>
      <c r="L96" s="43">
        <f>IF(A96="","",IF(P96="Annulée",0,J96*K96))</f>
        <v/>
      </c>
      <c r="M96" s="44" t="n"/>
      <c r="N96" s="43">
        <f>IF(A96="","",L96*M96)</f>
        <v/>
      </c>
      <c r="O96" s="43">
        <f>IF(A96="","",L96+N96)</f>
        <v/>
      </c>
      <c r="P96" s="9" t="n"/>
      <c r="Q96" s="9" t="n"/>
      <c r="R96" s="42" t="n"/>
      <c r="S96" s="43">
        <f>IF(A96="","",IFERROR(O96-R96,0))</f>
        <v/>
      </c>
      <c r="T96" s="2" t="n"/>
    </row>
    <row r="97">
      <c r="A97" s="2" t="n"/>
      <c r="B97" s="41" t="n"/>
      <c r="C97" s="2" t="n"/>
      <c r="D97" s="2" t="n"/>
      <c r="E97" s="2" t="n"/>
      <c r="F97" s="2" t="n"/>
      <c r="G97" s="41" t="n"/>
      <c r="H97" s="41" t="n"/>
      <c r="I97" s="4" t="n"/>
      <c r="J97" s="5">
        <f>IF(OR(G97="",H97=""),"",MAX(1,H97-G97))</f>
        <v/>
      </c>
      <c r="K97" s="42" t="n"/>
      <c r="L97" s="43">
        <f>IF(A97="","",IF(P97="Annulée",0,J97*K97))</f>
        <v/>
      </c>
      <c r="M97" s="44" t="n"/>
      <c r="N97" s="43">
        <f>IF(A97="","",L97*M97)</f>
        <v/>
      </c>
      <c r="O97" s="43">
        <f>IF(A97="","",L97+N97)</f>
        <v/>
      </c>
      <c r="P97" s="9" t="n"/>
      <c r="Q97" s="9" t="n"/>
      <c r="R97" s="42" t="n"/>
      <c r="S97" s="43">
        <f>IF(A97="","",IFERROR(O97-R97,0))</f>
        <v/>
      </c>
      <c r="T97" s="2" t="n"/>
    </row>
    <row r="98">
      <c r="A98" s="2" t="n"/>
      <c r="B98" s="41" t="n"/>
      <c r="C98" s="2" t="n"/>
      <c r="D98" s="2" t="n"/>
      <c r="E98" s="2" t="n"/>
      <c r="F98" s="2" t="n"/>
      <c r="G98" s="41" t="n"/>
      <c r="H98" s="41" t="n"/>
      <c r="I98" s="4" t="n"/>
      <c r="J98" s="5">
        <f>IF(OR(G98="",H98=""),"",MAX(1,H98-G98))</f>
        <v/>
      </c>
      <c r="K98" s="42" t="n"/>
      <c r="L98" s="43">
        <f>IF(A98="","",IF(P98="Annulée",0,J98*K98))</f>
        <v/>
      </c>
      <c r="M98" s="44" t="n"/>
      <c r="N98" s="43">
        <f>IF(A98="","",L98*M98)</f>
        <v/>
      </c>
      <c r="O98" s="43">
        <f>IF(A98="","",L98+N98)</f>
        <v/>
      </c>
      <c r="P98" s="9" t="n"/>
      <c r="Q98" s="9" t="n"/>
      <c r="R98" s="42" t="n"/>
      <c r="S98" s="43">
        <f>IF(A98="","",IFERROR(O98-R98,0))</f>
        <v/>
      </c>
      <c r="T98" s="2" t="n"/>
    </row>
    <row r="99">
      <c r="A99" s="2" t="n"/>
      <c r="B99" s="41" t="n"/>
      <c r="C99" s="2" t="n"/>
      <c r="D99" s="2" t="n"/>
      <c r="E99" s="2" t="n"/>
      <c r="F99" s="2" t="n"/>
      <c r="G99" s="41" t="n"/>
      <c r="H99" s="41" t="n"/>
      <c r="I99" s="4" t="n"/>
      <c r="J99" s="5">
        <f>IF(OR(G99="",H99=""),"",MAX(1,H99-G99))</f>
        <v/>
      </c>
      <c r="K99" s="42" t="n"/>
      <c r="L99" s="43">
        <f>IF(A99="","",IF(P99="Annulée",0,J99*K99))</f>
        <v/>
      </c>
      <c r="M99" s="44" t="n"/>
      <c r="N99" s="43">
        <f>IF(A99="","",L99*M99)</f>
        <v/>
      </c>
      <c r="O99" s="43">
        <f>IF(A99="","",L99+N99)</f>
        <v/>
      </c>
      <c r="P99" s="9" t="n"/>
      <c r="Q99" s="9" t="n"/>
      <c r="R99" s="42" t="n"/>
      <c r="S99" s="43">
        <f>IF(A99="","",IFERROR(O99-R99,0))</f>
        <v/>
      </c>
      <c r="T99" s="2" t="n"/>
    </row>
    <row r="100">
      <c r="A100" s="2" t="n"/>
      <c r="B100" s="41" t="n"/>
      <c r="C100" s="2" t="n"/>
      <c r="D100" s="2" t="n"/>
      <c r="E100" s="2" t="n"/>
      <c r="F100" s="2" t="n"/>
      <c r="G100" s="41" t="n"/>
      <c r="H100" s="41" t="n"/>
      <c r="I100" s="4" t="n"/>
      <c r="J100" s="5">
        <f>IF(OR(G100="",H100=""),"",MAX(1,H100-G100))</f>
        <v/>
      </c>
      <c r="K100" s="42" t="n"/>
      <c r="L100" s="43">
        <f>IF(A100="","",IF(P100="Annulée",0,J100*K100))</f>
        <v/>
      </c>
      <c r="M100" s="44" t="n"/>
      <c r="N100" s="43">
        <f>IF(A100="","",L100*M100)</f>
        <v/>
      </c>
      <c r="O100" s="43">
        <f>IF(A100="","",L100+N100)</f>
        <v/>
      </c>
      <c r="P100" s="9" t="n"/>
      <c r="Q100" s="9" t="n"/>
      <c r="R100" s="42" t="n"/>
      <c r="S100" s="43">
        <f>IF(A100="","",IFERROR(O100-R100,0))</f>
        <v/>
      </c>
      <c r="T100" s="2" t="n"/>
    </row>
    <row r="101">
      <c r="A101" s="2" t="n"/>
      <c r="B101" s="41" t="n"/>
      <c r="C101" s="2" t="n"/>
      <c r="D101" s="2" t="n"/>
      <c r="E101" s="2" t="n"/>
      <c r="F101" s="2" t="n"/>
      <c r="G101" s="41" t="n"/>
      <c r="H101" s="41" t="n"/>
      <c r="I101" s="4" t="n"/>
      <c r="J101" s="5">
        <f>IF(OR(G101="",H101=""),"",MAX(1,H101-G101))</f>
        <v/>
      </c>
      <c r="K101" s="42" t="n"/>
      <c r="L101" s="43">
        <f>IF(A101="","",IF(P101="Annulée",0,J101*K101))</f>
        <v/>
      </c>
      <c r="M101" s="44" t="n"/>
      <c r="N101" s="43">
        <f>IF(A101="","",L101*M101)</f>
        <v/>
      </c>
      <c r="O101" s="43">
        <f>IF(A101="","",L101+N101)</f>
        <v/>
      </c>
      <c r="P101" s="9" t="n"/>
      <c r="Q101" s="9" t="n"/>
      <c r="R101" s="42" t="n"/>
      <c r="S101" s="43">
        <f>IF(A101="","",IFERROR(O101-R101,0))</f>
        <v/>
      </c>
      <c r="T101" s="2" t="n"/>
    </row>
  </sheetData>
  <autoFilter ref="A1:T101"/>
  <conditionalFormatting sqref="P2:P101">
    <cfRule type="expression" priority="1" dxfId="0">
      <formula>$P2="Annulée"</formula>
    </cfRule>
    <cfRule type="expression" priority="2" dxfId="1">
      <formula>OR($P2="Confirmée",$P2="Terminée")</formula>
    </cfRule>
  </conditionalFormatting>
  <conditionalFormatting sqref="R2:R101">
    <cfRule type="expression" priority="3" dxfId="1">
      <formula>AND($R2&gt;0,$A2&lt;&gt;"")</formula>
    </cfRule>
  </conditionalFormatting>
  <conditionalFormatting sqref="S2:S101">
    <cfRule type="expression" priority="4" dxfId="0">
      <formula>AND($S2&gt;0,$A2&lt;&gt;"")</formula>
    </cfRule>
  </conditionalFormatting>
  <dataValidations count="7">
    <dataValidation sqref="F2:F101" showErrorMessage="1" showInputMessage="1" allowBlank="1" type="list">
      <formula1>"Chambre standard,Chambre familiale,Salle de réunion,Salle de réception,Espace coworking"</formula1>
    </dataValidation>
    <dataValidation sqref="P2:P101" showErrorMessage="1" showInputMessage="1" allowBlank="1" type="list">
      <formula1>"Confirmée,En attente,Annulée,Terminée"</formula1>
    </dataValidation>
    <dataValidation sqref="Q2:Q101" showErrorMessage="1" showInputMessage="1" allowBlank="1" type="list">
      <formula1>"Virement,Carte bancaire,Espèces,Prélèvement"</formula1>
    </dataValidation>
    <dataValidation sqref="B2:B101 G2:H101" showErrorMessage="1" showInputMessage="1" allowBlank="1" type="date" operator="greaterThan">
      <formula1>0</formula1>
    </dataValidation>
    <dataValidation sqref="I2:I101" showErrorMessage="1" showInputMessage="1" allowBlank="1" type="whole" operator="between">
      <formula1>1</formula1>
      <formula2>10000</formula2>
    </dataValidation>
    <dataValidation sqref="K2:K101 R2:R101" showErrorMessage="1" showInputMessage="1" allowBlank="1" type="decimal" operator="greaterThanOrEqual">
      <formula1>0</formula1>
    </dataValidation>
    <dataValidation sqref="M2:M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3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6" customWidth="1" min="3" max="3"/>
    <col width="18" customWidth="1" min="4" max="4"/>
    <col width="25" customWidth="1" min="5" max="5"/>
    <col hidden="1" width="13" customWidth="1" min="6" max="6"/>
    <col hidden="1" width="13" customWidth="1" min="7" max="7"/>
    <col width="24" customWidth="1" min="8" max="8"/>
    <col width="14" customWidth="1" min="9" max="9"/>
  </cols>
  <sheetData>
    <row r="1" ht="30" customHeight="1">
      <c r="A1" s="10" t="inlineStr">
        <is>
          <t>Tableau de bord des réservations 2026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5" t="n"/>
      <c r="M1" s="45" t="n"/>
      <c r="N1" s="45" t="n"/>
      <c r="O1" s="45" t="n"/>
      <c r="P1" s="45" t="n"/>
      <c r="Q1" s="45" t="n"/>
      <c r="R1" s="45" t="n"/>
      <c r="S1" s="45" t="n"/>
      <c r="T1" s="45" t="n"/>
      <c r="U1" s="45" t="n"/>
      <c r="V1" s="45" t="n"/>
      <c r="W1" s="45" t="n"/>
      <c r="X1" s="45" t="n"/>
      <c r="Y1" s="45" t="n"/>
      <c r="Z1" s="46" t="n"/>
    </row>
    <row r="2"/>
    <row r="3">
      <c r="A3" s="11" t="inlineStr">
        <is>
          <t>Indicateurs clés</t>
        </is>
      </c>
      <c r="B3" s="12" t="n"/>
    </row>
    <row r="4">
      <c r="A4" s="13" t="inlineStr">
        <is>
          <t>Chiffre d’affaires TTC</t>
        </is>
      </c>
      <c r="B4" s="47">
        <f>SUM('Réservations'!$O$2:$O$101)</f>
        <v/>
      </c>
    </row>
    <row r="5">
      <c r="A5" s="15" t="inlineStr">
        <is>
          <t>Chiffre d’affaires HT</t>
        </is>
      </c>
      <c r="B5" s="47">
        <f>SUM('Réservations'!$L$2:$L$101)</f>
        <v/>
      </c>
    </row>
    <row r="6">
      <c r="A6" s="13" t="inlineStr">
        <is>
          <t>Nombre total de réservations</t>
        </is>
      </c>
      <c r="B6" s="16">
        <f>COUNTA('Réservations'!$A$2:$A$101)</f>
        <v/>
      </c>
    </row>
    <row r="7">
      <c r="A7" s="15" t="inlineStr">
        <is>
          <t>Réservations confirmées</t>
        </is>
      </c>
      <c r="B7" s="16">
        <f>COUNTIF('Réservations'!$P$2:$P$101,"Confirmée")</f>
        <v/>
      </c>
    </row>
    <row r="8">
      <c r="A8" s="13" t="inlineStr">
        <is>
          <t>Réservations en attente</t>
        </is>
      </c>
      <c r="B8" s="16">
        <f>COUNTIF('Réservations'!$P$2:$P$101,"En attente")</f>
        <v/>
      </c>
    </row>
    <row r="9">
      <c r="A9" s="15" t="inlineStr">
        <is>
          <t>Réservations annulées</t>
        </is>
      </c>
      <c r="B9" s="16">
        <f>COUNTIF('Réservations'!$P$2:$P$101,"Annulée")</f>
        <v/>
      </c>
    </row>
    <row r="10">
      <c r="A10" s="13" t="inlineStr">
        <is>
          <t>Taux de confirmation</t>
        </is>
      </c>
      <c r="B10" s="48">
        <f>IFERROR(B7/B6,0)</f>
        <v/>
      </c>
    </row>
    <row r="11">
      <c r="A11" s="15" t="inlineStr">
        <is>
          <t>Nombre total de personnes</t>
        </is>
      </c>
      <c r="B11" s="16">
        <f>SUM('Réservations'!$I$2:$I$101)</f>
        <v/>
      </c>
    </row>
    <row r="12">
      <c r="A12" s="13" t="inlineStr">
        <is>
          <t>Solde restant à encaisser</t>
        </is>
      </c>
      <c r="B12" s="47">
        <f>SUM('Réservations'!$S$2:$S$101)</f>
        <v/>
      </c>
    </row>
    <row r="13">
      <c r="A13" s="15" t="inlineStr">
        <is>
          <t>Panier moyen TTC</t>
        </is>
      </c>
      <c r="B13" s="47">
        <f>IFERROR(B4/B6,0)</f>
        <v/>
      </c>
    </row>
    <row r="14"/>
    <row r="15"/>
    <row r="16"/>
    <row r="17"/>
    <row r="18">
      <c r="A18" s="18" t="inlineStr">
        <is>
          <t>Recherche de réservation</t>
        </is>
      </c>
      <c r="B18" s="12" t="n"/>
    </row>
    <row r="19"/>
    <row r="20">
      <c r="A20" s="19" t="inlineStr">
        <is>
          <t>N° réservation recherché</t>
        </is>
      </c>
      <c r="B20" s="20" t="inlineStr">
        <is>
          <t>RSV-2026-001</t>
        </is>
      </c>
    </row>
    <row r="21">
      <c r="A21" s="19" t="inlineStr">
        <is>
          <t>Client</t>
        </is>
      </c>
      <c r="B21" s="21">
        <f>IF(B20="","",IFERROR(VLOOKUP(B20,'Réservations'!$A$2:$T$101,3,FALSE),"Réservation introuvable"))</f>
        <v/>
      </c>
    </row>
    <row r="22">
      <c r="A22" s="22" t="inlineStr">
        <is>
          <t>Prestation</t>
        </is>
      </c>
      <c r="B22" s="21">
        <f>IF(B20="","",IFERROR(VLOOKUP(B20,'Réservations'!$A$2:$T$101,6,FALSE),""))</f>
        <v/>
      </c>
    </row>
    <row r="23">
      <c r="A23" s="19" t="inlineStr">
        <is>
          <t>Arrivée / début</t>
        </is>
      </c>
      <c r="B23" s="49">
        <f>IF(B20="","",IFERROR(VLOOKUP(B20,'Réservations'!$A$2:$T$101,7,FALSE),""))</f>
        <v/>
      </c>
    </row>
    <row r="24">
      <c r="A24" s="22" t="inlineStr">
        <is>
          <t>Montant TTC</t>
        </is>
      </c>
      <c r="B24" s="50">
        <f>IF(B20="","",IFERROR(VLOOKUP(B20,'Réservations'!$A$2:$T$101,15,FALSE),0))</f>
        <v/>
      </c>
    </row>
    <row r="25">
      <c r="A25" s="19" t="inlineStr">
        <is>
          <t>Statut</t>
        </is>
      </c>
      <c r="B25" s="21">
        <f>IF(B20="","",IFERROR(VLOOKUP(B20,'Réservations'!$A$2:$T$101,16,FALSE),""))</f>
        <v/>
      </c>
    </row>
    <row r="26">
      <c r="A26" s="1" t="inlineStr">
        <is>
          <t>Mois</t>
        </is>
      </c>
      <c r="B26" s="1" t="inlineStr">
        <is>
          <t>Réservations</t>
        </is>
      </c>
      <c r="C26" s="1" t="inlineStr">
        <is>
          <t>Confirmées</t>
        </is>
      </c>
      <c r="D26" s="1" t="inlineStr">
        <is>
          <t>CA TTC</t>
        </is>
      </c>
      <c r="E26" s="1" t="inlineStr">
        <is>
          <t>Nuits / jours réservés</t>
        </is>
      </c>
      <c r="F26" s="1" t="inlineStr">
        <is>
          <t>Début du mois</t>
        </is>
      </c>
      <c r="G26" s="1" t="inlineStr">
        <is>
          <t>Fin du mois</t>
        </is>
      </c>
      <c r="H26" s="1" t="inlineStr">
        <is>
          <t>Statut</t>
        </is>
      </c>
      <c r="I26" s="1" t="inlineStr">
        <is>
          <t>Nombre</t>
        </is>
      </c>
    </row>
    <row r="27">
      <c r="A27" s="25" t="inlineStr">
        <is>
          <t>Janvier</t>
        </is>
      </c>
      <c r="B27" s="26">
        <f>COUNTIFS('Réservations'!$G$2:$G$101,"&gt;="&amp;$F27,'Réservations'!$G$2:$G$101,"&lt;="&amp;$G27)</f>
        <v/>
      </c>
      <c r="C27" s="26">
        <f>COUNTIFS('Réservations'!$G$2:$G$101,"&gt;="&amp;$F27,'Réservations'!$G$2:$G$101,"&lt;="&amp;$G27,'Réservations'!$P$2:$P$101,"Confirmée")</f>
        <v/>
      </c>
      <c r="D27" s="51">
        <f>SUMIFS('Réservations'!$O$2:$O$101,'Réservations'!$G$2:$G$101,"&gt;="&amp;$F27,'Réservations'!$G$2:$G$101,"&lt;="&amp;$G27)</f>
        <v/>
      </c>
      <c r="E27" s="26">
        <f>SUMIFS('Réservations'!$J$2:$J$101,'Réservations'!$G$2:$G$101,"&gt;="&amp;$F27,'Réservations'!$G$2:$G$101,"&lt;="&amp;$G27,'Réservations'!$P$2:$P$101,"&lt;&gt;Annulée")</f>
        <v/>
      </c>
      <c r="F27" s="52" t="n">
        <v>46023</v>
      </c>
      <c r="G27" s="52" t="n">
        <v>46053</v>
      </c>
      <c r="H27" s="25" t="inlineStr">
        <is>
          <t>Confirmée</t>
        </is>
      </c>
      <c r="I27" s="26">
        <f>COUNTIF('Réservations'!$P$2:$P$101,H27)</f>
        <v/>
      </c>
    </row>
    <row r="28">
      <c r="A28" s="29" t="inlineStr">
        <is>
          <t>Février</t>
        </is>
      </c>
      <c r="B28" s="30">
        <f>COUNTIFS('Réservations'!$G$2:$G$101,"&gt;="&amp;$F28,'Réservations'!$G$2:$G$101,"&lt;="&amp;$G28)</f>
        <v/>
      </c>
      <c r="C28" s="30">
        <f>COUNTIFS('Réservations'!$G$2:$G$101,"&gt;="&amp;$F28,'Réservations'!$G$2:$G$101,"&lt;="&amp;$G28,'Réservations'!$P$2:$P$101,"Confirmée")</f>
        <v/>
      </c>
      <c r="D28" s="53">
        <f>SUMIFS('Réservations'!$O$2:$O$101,'Réservations'!$G$2:$G$101,"&gt;="&amp;$F28,'Réservations'!$G$2:$G$101,"&lt;="&amp;$G28)</f>
        <v/>
      </c>
      <c r="E28" s="30">
        <f>SUMIFS('Réservations'!$J$2:$J$101,'Réservations'!$G$2:$G$101,"&gt;="&amp;$F28,'Réservations'!$G$2:$G$101,"&lt;="&amp;$G28,'Réservations'!$P$2:$P$101,"&lt;&gt;Annulée")</f>
        <v/>
      </c>
      <c r="F28" s="54" t="n">
        <v>46054</v>
      </c>
      <c r="G28" s="54" t="n">
        <v>46081</v>
      </c>
      <c r="H28" s="29" t="inlineStr">
        <is>
          <t>En attente</t>
        </is>
      </c>
      <c r="I28" s="30">
        <f>COUNTIF('Réservations'!$P$2:$P$101,H28)</f>
        <v/>
      </c>
    </row>
    <row r="29">
      <c r="A29" s="25" t="inlineStr">
        <is>
          <t>Mars</t>
        </is>
      </c>
      <c r="B29" s="26">
        <f>COUNTIFS('Réservations'!$G$2:$G$101,"&gt;="&amp;$F29,'Réservations'!$G$2:$G$101,"&lt;="&amp;$G29)</f>
        <v/>
      </c>
      <c r="C29" s="26">
        <f>COUNTIFS('Réservations'!$G$2:$G$101,"&gt;="&amp;$F29,'Réservations'!$G$2:$G$101,"&lt;="&amp;$G29,'Réservations'!$P$2:$P$101,"Confirmée")</f>
        <v/>
      </c>
      <c r="D29" s="51">
        <f>SUMIFS('Réservations'!$O$2:$O$101,'Réservations'!$G$2:$G$101,"&gt;="&amp;$F29,'Réservations'!$G$2:$G$101,"&lt;="&amp;$G29)</f>
        <v/>
      </c>
      <c r="E29" s="26">
        <f>SUMIFS('Réservations'!$J$2:$J$101,'Réservations'!$G$2:$G$101,"&gt;="&amp;$F29,'Réservations'!$G$2:$G$101,"&lt;="&amp;$G29,'Réservations'!$P$2:$P$101,"&lt;&gt;Annulée")</f>
        <v/>
      </c>
      <c r="F29" s="52" t="n">
        <v>46082</v>
      </c>
      <c r="G29" s="52" t="n">
        <v>46112</v>
      </c>
      <c r="H29" s="25" t="inlineStr">
        <is>
          <t>Annulée</t>
        </is>
      </c>
      <c r="I29" s="26">
        <f>COUNTIF('Réservations'!$P$2:$P$101,H29)</f>
        <v/>
      </c>
    </row>
    <row r="30">
      <c r="A30" s="29" t="inlineStr">
        <is>
          <t>Avril</t>
        </is>
      </c>
      <c r="B30" s="30">
        <f>COUNTIFS('Réservations'!$G$2:$G$101,"&gt;="&amp;$F30,'Réservations'!$G$2:$G$101,"&lt;="&amp;$G30)</f>
        <v/>
      </c>
      <c r="C30" s="30">
        <f>COUNTIFS('Réservations'!$G$2:$G$101,"&gt;="&amp;$F30,'Réservations'!$G$2:$G$101,"&lt;="&amp;$G30,'Réservations'!$P$2:$P$101,"Confirmée")</f>
        <v/>
      </c>
      <c r="D30" s="53">
        <f>SUMIFS('Réservations'!$O$2:$O$101,'Réservations'!$G$2:$G$101,"&gt;="&amp;$F30,'Réservations'!$G$2:$G$101,"&lt;="&amp;$G30)</f>
        <v/>
      </c>
      <c r="E30" s="30">
        <f>SUMIFS('Réservations'!$J$2:$J$101,'Réservations'!$G$2:$G$101,"&gt;="&amp;$F30,'Réservations'!$G$2:$G$101,"&lt;="&amp;$G30,'Réservations'!$P$2:$P$101,"&lt;&gt;Annulée")</f>
        <v/>
      </c>
      <c r="F30" s="54" t="n">
        <v>46113</v>
      </c>
      <c r="G30" s="54" t="n">
        <v>46142</v>
      </c>
      <c r="H30" s="29" t="inlineStr">
        <is>
          <t>Terminée</t>
        </is>
      </c>
      <c r="I30" s="30">
        <f>COUNTIF('Réservations'!$P$2:$P$101,H30)</f>
        <v/>
      </c>
    </row>
    <row r="31">
      <c r="A31" s="25" t="inlineStr">
        <is>
          <t>Mai</t>
        </is>
      </c>
      <c r="B31" s="26">
        <f>COUNTIFS('Réservations'!$G$2:$G$101,"&gt;="&amp;$F31,'Réservations'!$G$2:$G$101,"&lt;="&amp;$G31)</f>
        <v/>
      </c>
      <c r="C31" s="26">
        <f>COUNTIFS('Réservations'!$G$2:$G$101,"&gt;="&amp;$F31,'Réservations'!$G$2:$G$101,"&lt;="&amp;$G31,'Réservations'!$P$2:$P$101,"Confirmée")</f>
        <v/>
      </c>
      <c r="D31" s="51">
        <f>SUMIFS('Réservations'!$O$2:$O$101,'Réservations'!$G$2:$G$101,"&gt;="&amp;$F31,'Réservations'!$G$2:$G$101,"&lt;="&amp;$G31)</f>
        <v/>
      </c>
      <c r="E31" s="26">
        <f>SUMIFS('Réservations'!$J$2:$J$101,'Réservations'!$G$2:$G$101,"&gt;="&amp;$F31,'Réservations'!$G$2:$G$101,"&lt;="&amp;$G31,'Réservations'!$P$2:$P$101,"&lt;&gt;Annulée")</f>
        <v/>
      </c>
      <c r="F31" s="52" t="n">
        <v>46143</v>
      </c>
      <c r="G31" s="52" t="n">
        <v>46173</v>
      </c>
    </row>
    <row r="32">
      <c r="A32" s="29" t="inlineStr">
        <is>
          <t>Juin</t>
        </is>
      </c>
      <c r="B32" s="30">
        <f>COUNTIFS('Réservations'!$G$2:$G$101,"&gt;="&amp;$F32,'Réservations'!$G$2:$G$101,"&lt;="&amp;$G32)</f>
        <v/>
      </c>
      <c r="C32" s="30">
        <f>COUNTIFS('Réservations'!$G$2:$G$101,"&gt;="&amp;$F32,'Réservations'!$G$2:$G$101,"&lt;="&amp;$G32,'Réservations'!$P$2:$P$101,"Confirmée")</f>
        <v/>
      </c>
      <c r="D32" s="53">
        <f>SUMIFS('Réservations'!$O$2:$O$101,'Réservations'!$G$2:$G$101,"&gt;="&amp;$F32,'Réservations'!$G$2:$G$101,"&lt;="&amp;$G32)</f>
        <v/>
      </c>
      <c r="E32" s="30">
        <f>SUMIFS('Réservations'!$J$2:$J$101,'Réservations'!$G$2:$G$101,"&gt;="&amp;$F32,'Réservations'!$G$2:$G$101,"&lt;="&amp;$G32,'Réservations'!$P$2:$P$101,"&lt;&gt;Annulée")</f>
        <v/>
      </c>
      <c r="F32" s="54" t="n">
        <v>46174</v>
      </c>
      <c r="G32" s="54" t="n">
        <v>46203</v>
      </c>
    </row>
    <row r="33">
      <c r="A33" s="25" t="inlineStr">
        <is>
          <t>Juillet</t>
        </is>
      </c>
      <c r="B33" s="26">
        <f>COUNTIFS('Réservations'!$G$2:$G$101,"&gt;="&amp;$F33,'Réservations'!$G$2:$G$101,"&lt;="&amp;$G33)</f>
        <v/>
      </c>
      <c r="C33" s="26">
        <f>COUNTIFS('Réservations'!$G$2:$G$101,"&gt;="&amp;$F33,'Réservations'!$G$2:$G$101,"&lt;="&amp;$G33,'Réservations'!$P$2:$P$101,"Confirmée")</f>
        <v/>
      </c>
      <c r="D33" s="51">
        <f>SUMIFS('Réservations'!$O$2:$O$101,'Réservations'!$G$2:$G$101,"&gt;="&amp;$F33,'Réservations'!$G$2:$G$101,"&lt;="&amp;$G33)</f>
        <v/>
      </c>
      <c r="E33" s="26">
        <f>SUMIFS('Réservations'!$J$2:$J$101,'Réservations'!$G$2:$G$101,"&gt;="&amp;$F33,'Réservations'!$G$2:$G$101,"&lt;="&amp;$G33,'Réservations'!$P$2:$P$101,"&lt;&gt;Annulée")</f>
        <v/>
      </c>
      <c r="F33" s="52" t="n">
        <v>46204</v>
      </c>
      <c r="G33" s="52" t="n">
        <v>46234</v>
      </c>
      <c r="H33" s="1" t="inlineStr">
        <is>
          <t>Type de prestation</t>
        </is>
      </c>
      <c r="I33" s="1" t="inlineStr">
        <is>
          <t>Nombre</t>
        </is>
      </c>
    </row>
    <row r="34">
      <c r="A34" s="29" t="inlineStr">
        <is>
          <t>Août</t>
        </is>
      </c>
      <c r="B34" s="30">
        <f>COUNTIFS('Réservations'!$G$2:$G$101,"&gt;="&amp;$F34,'Réservations'!$G$2:$G$101,"&lt;="&amp;$G34)</f>
        <v/>
      </c>
      <c r="C34" s="30">
        <f>COUNTIFS('Réservations'!$G$2:$G$101,"&gt;="&amp;$F34,'Réservations'!$G$2:$G$101,"&lt;="&amp;$G34,'Réservations'!$P$2:$P$101,"Confirmée")</f>
        <v/>
      </c>
      <c r="D34" s="53">
        <f>SUMIFS('Réservations'!$O$2:$O$101,'Réservations'!$G$2:$G$101,"&gt;="&amp;$F34,'Réservations'!$G$2:$G$101,"&lt;="&amp;$G34)</f>
        <v/>
      </c>
      <c r="E34" s="30">
        <f>SUMIFS('Réservations'!$J$2:$J$101,'Réservations'!$G$2:$G$101,"&gt;="&amp;$F34,'Réservations'!$G$2:$G$101,"&lt;="&amp;$G34,'Réservations'!$P$2:$P$101,"&lt;&gt;Annulée")</f>
        <v/>
      </c>
      <c r="F34" s="54" t="n">
        <v>46235</v>
      </c>
      <c r="G34" s="54" t="n">
        <v>46265</v>
      </c>
      <c r="H34" s="25" t="inlineStr">
        <is>
          <t>Chambre standard</t>
        </is>
      </c>
      <c r="I34" s="26">
        <f>COUNTIF('Réservations'!$F$2:$F$101,H34)</f>
        <v/>
      </c>
    </row>
    <row r="35">
      <c r="A35" s="25" t="inlineStr">
        <is>
          <t>Septembre</t>
        </is>
      </c>
      <c r="B35" s="26">
        <f>COUNTIFS('Réservations'!$G$2:$G$101,"&gt;="&amp;$F35,'Réservations'!$G$2:$G$101,"&lt;="&amp;$G35)</f>
        <v/>
      </c>
      <c r="C35" s="26">
        <f>COUNTIFS('Réservations'!$G$2:$G$101,"&gt;="&amp;$F35,'Réservations'!$G$2:$G$101,"&lt;="&amp;$G35,'Réservations'!$P$2:$P$101,"Confirmée")</f>
        <v/>
      </c>
      <c r="D35" s="51">
        <f>SUMIFS('Réservations'!$O$2:$O$101,'Réservations'!$G$2:$G$101,"&gt;="&amp;$F35,'Réservations'!$G$2:$G$101,"&lt;="&amp;$G35)</f>
        <v/>
      </c>
      <c r="E35" s="26">
        <f>SUMIFS('Réservations'!$J$2:$J$101,'Réservations'!$G$2:$G$101,"&gt;="&amp;$F35,'Réservations'!$G$2:$G$101,"&lt;="&amp;$G35,'Réservations'!$P$2:$P$101,"&lt;&gt;Annulée")</f>
        <v/>
      </c>
      <c r="F35" s="52" t="n">
        <v>46266</v>
      </c>
      <c r="G35" s="52" t="n">
        <v>46295</v>
      </c>
      <c r="H35" s="29" t="inlineStr">
        <is>
          <t>Chambre familiale</t>
        </is>
      </c>
      <c r="I35" s="30">
        <f>COUNTIF('Réservations'!$F$2:$F$101,H35)</f>
        <v/>
      </c>
    </row>
    <row r="36">
      <c r="A36" s="29" t="inlineStr">
        <is>
          <t>Octobre</t>
        </is>
      </c>
      <c r="B36" s="30">
        <f>COUNTIFS('Réservations'!$G$2:$G$101,"&gt;="&amp;$F36,'Réservations'!$G$2:$G$101,"&lt;="&amp;$G36)</f>
        <v/>
      </c>
      <c r="C36" s="30">
        <f>COUNTIFS('Réservations'!$G$2:$G$101,"&gt;="&amp;$F36,'Réservations'!$G$2:$G$101,"&lt;="&amp;$G36,'Réservations'!$P$2:$P$101,"Confirmée")</f>
        <v/>
      </c>
      <c r="D36" s="53">
        <f>SUMIFS('Réservations'!$O$2:$O$101,'Réservations'!$G$2:$G$101,"&gt;="&amp;$F36,'Réservations'!$G$2:$G$101,"&lt;="&amp;$G36)</f>
        <v/>
      </c>
      <c r="E36" s="30">
        <f>SUMIFS('Réservations'!$J$2:$J$101,'Réservations'!$G$2:$G$101,"&gt;="&amp;$F36,'Réservations'!$G$2:$G$101,"&lt;="&amp;$G36,'Réservations'!$P$2:$P$101,"&lt;&gt;Annulée")</f>
        <v/>
      </c>
      <c r="F36" s="54" t="n">
        <v>46296</v>
      </c>
      <c r="G36" s="54" t="n">
        <v>46326</v>
      </c>
      <c r="H36" s="25" t="inlineStr">
        <is>
          <t>Salle de réunion</t>
        </is>
      </c>
      <c r="I36" s="26">
        <f>COUNTIF('Réservations'!$F$2:$F$101,H36)</f>
        <v/>
      </c>
    </row>
    <row r="37">
      <c r="A37" s="25" t="inlineStr">
        <is>
          <t>Novembre</t>
        </is>
      </c>
      <c r="B37" s="26">
        <f>COUNTIFS('Réservations'!$G$2:$G$101,"&gt;="&amp;$F37,'Réservations'!$G$2:$G$101,"&lt;="&amp;$G37)</f>
        <v/>
      </c>
      <c r="C37" s="26">
        <f>COUNTIFS('Réservations'!$G$2:$G$101,"&gt;="&amp;$F37,'Réservations'!$G$2:$G$101,"&lt;="&amp;$G37,'Réservations'!$P$2:$P$101,"Confirmée")</f>
        <v/>
      </c>
      <c r="D37" s="51">
        <f>SUMIFS('Réservations'!$O$2:$O$101,'Réservations'!$G$2:$G$101,"&gt;="&amp;$F37,'Réservations'!$G$2:$G$101,"&lt;="&amp;$G37)</f>
        <v/>
      </c>
      <c r="E37" s="26">
        <f>SUMIFS('Réservations'!$J$2:$J$101,'Réservations'!$G$2:$G$101,"&gt;="&amp;$F37,'Réservations'!$G$2:$G$101,"&lt;="&amp;$G37,'Réservations'!$P$2:$P$101,"&lt;&gt;Annulée")</f>
        <v/>
      </c>
      <c r="F37" s="52" t="n">
        <v>46327</v>
      </c>
      <c r="G37" s="52" t="n">
        <v>46356</v>
      </c>
      <c r="H37" s="29" t="inlineStr">
        <is>
          <t>Salle de réception</t>
        </is>
      </c>
      <c r="I37" s="30">
        <f>COUNTIF('Réservations'!$F$2:$F$101,H37)</f>
        <v/>
      </c>
    </row>
    <row r="38">
      <c r="A38" s="29" t="inlineStr">
        <is>
          <t>Décembre</t>
        </is>
      </c>
      <c r="B38" s="30">
        <f>COUNTIFS('Réservations'!$G$2:$G$101,"&gt;="&amp;$F38,'Réservations'!$G$2:$G$101,"&lt;="&amp;$G38)</f>
        <v/>
      </c>
      <c r="C38" s="30">
        <f>COUNTIFS('Réservations'!$G$2:$G$101,"&gt;="&amp;$F38,'Réservations'!$G$2:$G$101,"&lt;="&amp;$G38,'Réservations'!$P$2:$P$101,"Confirmée")</f>
        <v/>
      </c>
      <c r="D38" s="53">
        <f>SUMIFS('Réservations'!$O$2:$O$101,'Réservations'!$G$2:$G$101,"&gt;="&amp;$F38,'Réservations'!$G$2:$G$101,"&lt;="&amp;$G38)</f>
        <v/>
      </c>
      <c r="E38" s="30">
        <f>SUMIFS('Réservations'!$J$2:$J$101,'Réservations'!$G$2:$G$101,"&gt;="&amp;$F38,'Réservations'!$G$2:$G$101,"&lt;="&amp;$G38,'Réservations'!$P$2:$P$101,"&lt;&gt;Annulée")</f>
        <v/>
      </c>
      <c r="F38" s="54" t="n">
        <v>46357</v>
      </c>
      <c r="G38" s="54" t="n">
        <v>46387</v>
      </c>
      <c r="H38" s="25" t="inlineStr">
        <is>
          <t>Espace coworking</t>
        </is>
      </c>
      <c r="I38" s="26">
        <f>COUNTIF('Réservations'!$F$2:$F$101,H38)</f>
        <v/>
      </c>
    </row>
  </sheetData>
  <mergeCells count="1">
    <mergeCell ref="A1:Z1"/>
  </mergeCells>
  <conditionalFormatting sqref="B4:B5">
    <cfRule type="expression" priority="1" dxfId="1">
      <formula>B4&gt;0</formula>
    </cfRule>
  </conditionalFormatting>
  <conditionalFormatting sqref="B10:B11">
    <cfRule type="expression" priority="2" dxfId="1">
      <formula>B10&gt;0</formula>
    </cfRule>
  </conditionalFormatting>
  <conditionalFormatting sqref="B12">
    <cfRule type="expression" priority="3" dxfId="0">
      <formula>B12&gt;0</formula>
    </cfRule>
  </conditionalFormatting>
  <conditionalFormatting sqref="B13">
    <cfRule type="expression" priority="4" dxfId="1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63" customWidth="1" min="2" max="2"/>
    <col width="4" customWidth="1" min="3" max="3"/>
    <col width="18" customWidth="1" min="4" max="4"/>
    <col width="37" customWidth="1" min="5" max="5"/>
    <col width="4" customWidth="1" min="6" max="6"/>
  </cols>
  <sheetData>
    <row r="1" ht="30" customHeight="1">
      <c r="A1" s="10" t="inlineStr">
        <is>
          <t>Mode d’emploi — Planning de réservation</t>
        </is>
      </c>
      <c r="B1" s="45" t="n"/>
      <c r="C1" s="45" t="n"/>
      <c r="D1" s="45" t="n"/>
      <c r="E1" s="45" t="n"/>
      <c r="F1" s="46" t="n"/>
    </row>
    <row r="2"/>
    <row r="3">
      <c r="A3" s="18" t="inlineStr">
        <is>
          <t>Objectif du classeur</t>
        </is>
      </c>
      <c r="B3" s="12" t="n"/>
    </row>
    <row r="4" ht="28" customHeight="1">
      <c r="A4" s="33" t="inlineStr">
        <is>
          <t>Suivre les réservations, le chiffre d’affaires, les statuts, les acomptes et l’occupation mensuelle d’un établissement.</t>
        </is>
      </c>
      <c r="B4" s="45" t="n"/>
      <c r="C4" s="45" t="n"/>
      <c r="D4" s="45" t="n"/>
      <c r="E4" s="45" t="n"/>
      <c r="F4" s="46" t="n"/>
    </row>
    <row r="5" ht="28" customHeight="1"/>
    <row r="6" ht="28" customHeight="1">
      <c r="A6" s="18" t="inlineStr">
        <is>
          <t>Procédure de saisie d’une réservation</t>
        </is>
      </c>
    </row>
    <row r="7" ht="28" customHeight="1">
      <c r="A7" s="33" t="inlineStr">
        <is>
          <t>1. Ouvrir la feuille « Réservations » et saisir une nouvelle ligne dans la zone préparée.</t>
        </is>
      </c>
      <c r="B7" s="45" t="n"/>
      <c r="C7" s="45" t="n"/>
      <c r="D7" s="45" t="n"/>
      <c r="E7" s="45" t="n"/>
      <c r="F7" s="46" t="n"/>
    </row>
    <row r="8" ht="28" customHeight="1">
      <c r="A8" s="33" t="inlineStr">
        <is>
          <t>2. Renseigner les cellules jaunes : client, dates, prestation, tarif, TVA, statut, paiement et acompte.</t>
        </is>
      </c>
      <c r="B8" s="45" t="n"/>
      <c r="C8" s="45" t="n"/>
      <c r="D8" s="45" t="n"/>
      <c r="E8" s="45" t="n"/>
      <c r="F8" s="46" t="n"/>
    </row>
    <row r="9" ht="28" customHeight="1">
      <c r="A9" s="33" t="inlineStr">
        <is>
          <t>3. Les colonnes bleutées sont calculées automatiquement : durée, montants HT, TVA, TTC et solde.</t>
        </is>
      </c>
      <c r="B9" s="45" t="n"/>
      <c r="C9" s="45" t="n"/>
      <c r="D9" s="45" t="n"/>
      <c r="E9" s="45" t="n"/>
      <c r="F9" s="46" t="n"/>
    </row>
    <row r="10" ht="28" customHeight="1">
      <c r="A10" s="33" t="inlineStr">
        <is>
          <t>4. Consulter la feuille « Tableau de bord » pour suivre les indicateurs et les graphiques mensuels.</t>
        </is>
      </c>
      <c r="B10" s="45" t="n"/>
      <c r="C10" s="45" t="n"/>
      <c r="D10" s="45" t="n"/>
      <c r="E10" s="45" t="n"/>
      <c r="F10" s="46" t="n"/>
    </row>
    <row r="11" ht="28" customHeight="1">
      <c r="A11" s="33" t="inlineStr">
        <is>
          <t>5. Utiliser la zone de recherche du tableau de bord avec le numéro de réservation.</t>
        </is>
      </c>
      <c r="B11" s="45" t="n"/>
      <c r="C11" s="45" t="n"/>
      <c r="D11" s="45" t="n"/>
      <c r="E11" s="45" t="n"/>
      <c r="F11" s="46" t="n"/>
    </row>
    <row r="12" ht="28" customHeight="1"/>
    <row r="13" ht="28" customHeight="1">
      <c r="A13" s="18" t="inlineStr">
        <is>
          <t>Signification des statuts</t>
        </is>
      </c>
      <c r="D13" s="18" t="inlineStr">
        <is>
          <t>Légende des couleurs</t>
        </is>
      </c>
    </row>
    <row r="14" ht="28" customHeight="1">
      <c r="A14" s="34" t="inlineStr">
        <is>
          <t>Confirmée</t>
        </is>
      </c>
      <c r="B14" s="35" t="inlineStr">
        <is>
          <t>Réservation validée et maintenue.</t>
        </is>
      </c>
      <c r="D14" s="9" t="inlineStr">
        <is>
          <t>Jaune pâle</t>
        </is>
      </c>
      <c r="E14" s="33" t="inlineStr">
        <is>
          <t>Saisie utilisateur</t>
        </is>
      </c>
    </row>
    <row r="15" ht="28" customHeight="1">
      <c r="A15" s="36" t="inlineStr">
        <is>
          <t>En attente</t>
        </is>
      </c>
      <c r="B15" s="37" t="inlineStr">
        <is>
          <t>Réservation en cours de validation ou de règlement.</t>
        </is>
      </c>
      <c r="D15" s="38" t="inlineStr">
        <is>
          <t>Vert</t>
        </is>
      </c>
      <c r="E15" s="33" t="inlineStr">
        <is>
          <t>Indicateur positif ou paiement reçu</t>
        </is>
      </c>
    </row>
    <row r="16" ht="28" customHeight="1">
      <c r="A16" s="34" t="inlineStr">
        <is>
          <t>Annulée</t>
        </is>
      </c>
      <c r="B16" s="35" t="inlineStr">
        <is>
          <t>Réservation annulée ; le montant HT est automatiquement mis à zéro.</t>
        </is>
      </c>
      <c r="D16" s="39" t="inlineStr">
        <is>
          <t>Rouge</t>
        </is>
      </c>
      <c r="E16" s="33" t="inlineStr">
        <is>
          <t>Annulation, solde dû ou alerte</t>
        </is>
      </c>
    </row>
    <row r="17" ht="28" customHeight="1">
      <c r="A17" s="36" t="inlineStr">
        <is>
          <t>Terminée</t>
        </is>
      </c>
      <c r="B17" s="37" t="inlineStr">
        <is>
          <t>Prestation réalisée et dossier clôturé.</t>
        </is>
      </c>
      <c r="D17" s="40" t="inlineStr">
        <is>
          <t>Bleu foncé</t>
        </is>
      </c>
      <c r="E17" s="33" t="inlineStr">
        <is>
          <t>Titres et en-têtes</t>
        </is>
      </c>
    </row>
    <row r="18" ht="28" customHeight="1"/>
    <row r="19" ht="28" customHeight="1"/>
    <row r="20" ht="28" customHeight="1">
      <c r="A20" s="18" t="inlineStr">
        <is>
          <t>Colonnes calculées et consignes</t>
        </is>
      </c>
    </row>
    <row r="21" ht="28" customHeight="1">
      <c r="A21" s="34" t="inlineStr">
        <is>
          <t>Nombre de nuits / jours</t>
        </is>
      </c>
      <c r="B21" s="35" t="inlineStr">
        <is>
          <t>Calculé à partir des dates de début et de fin, avec un minimum d’une journée.</t>
        </is>
      </c>
    </row>
    <row r="22" ht="28" customHeight="1">
      <c r="A22" s="36" t="inlineStr">
        <is>
          <t>Montant HT</t>
        </is>
      </c>
      <c r="B22" s="37" t="inlineStr">
        <is>
          <t>Durée multipliée par le tarif unitaire HT, sauf en cas d’annulation.</t>
        </is>
      </c>
    </row>
    <row r="23" ht="28" customHeight="1">
      <c r="A23" s="34" t="inlineStr">
        <is>
          <t>Montant TVA et TTC</t>
        </is>
      </c>
      <c r="B23" s="35" t="inlineStr">
        <is>
          <t>Calculés à partir du taux de TVA saisi. Le taux de 20 % est proposé par défaut et peut être modifié selon la prestation.</t>
        </is>
      </c>
    </row>
    <row r="24" ht="28" customHeight="1">
      <c r="A24" s="36" t="inlineStr">
        <is>
          <t>Acomptes et soldes</t>
        </is>
      </c>
      <c r="B24" s="37" t="inlineStr">
        <is>
          <t>Saisir tout acompte réellement reçu. Le solde restant correspond au TTC diminué de l’acompte.</t>
        </is>
      </c>
    </row>
    <row r="25" ht="28" customHeight="1">
      <c r="A25" s="34" t="inlineStr">
        <is>
          <t>RGPD</t>
        </is>
      </c>
      <c r="B25" s="35" t="inlineStr">
        <is>
          <t>Limiter les données personnelles aux seules informations nécessaires à la gestion de la réservation.</t>
        </is>
      </c>
    </row>
    <row r="26" ht="28" customHeight="1"/>
    <row r="27" ht="28" customHeight="1"/>
    <row r="28" ht="28" customHeight="1"/>
    <row r="29" ht="28" customHeight="1"/>
  </sheetData>
  <mergeCells count="7">
    <mergeCell ref="A1:F1"/>
    <mergeCell ref="A4:F4"/>
    <mergeCell ref="A7:F7"/>
    <mergeCell ref="A8:F8"/>
    <mergeCell ref="A9:F9"/>
    <mergeCell ref="A10:F10"/>
    <mergeCell ref="A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2026-10-02T19:00:28Z</dcterms:created>
  <dcterms:modified xmlns:dcterms="http://purl.org/dc/terms/" xmlns:xsi="http://www.w3.org/2001/XMLSchema-instance" xsi:type="dcterms:W3CDTF">2026-10-02T19:00:28Z</dcterms:modified>
</cp:coreProperties>
</file>