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ning Semaine" sheetId="1" state="visible" r:id="rId1"/>
    <sheet xmlns:r="http://schemas.openxmlformats.org/officeDocument/2006/relationships" name="Référentiels" sheetId="2" state="visible" r:id="rId2"/>
    <sheet xmlns:r="http://schemas.openxmlformats.org/officeDocument/2006/relationships" name="Synthèse"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JJ/MM/AAAA"/>
    <numFmt numFmtId="165" formatCode="HH:MM"/>
    <numFmt numFmtId="166" formatCode="0.0"/>
  </numFmts>
  <fonts count="7">
    <font>
      <name val="Calibri"/>
      <family val="2"/>
      <color theme="1"/>
      <sz val="11"/>
      <scheme val="minor"/>
    </font>
    <font>
      <name val="Calibri"/>
      <b val="1"/>
      <color rgb="00C8102E"/>
      <sz val="16"/>
    </font>
    <font>
      <name val="Calibri"/>
      <b val="1"/>
      <color rgb="00FFFFFF"/>
      <sz val="11"/>
    </font>
    <font>
      <name val="Calibri"/>
      <b val="1"/>
      <color rgb="00C8102E"/>
      <sz val="12"/>
    </font>
    <font>
      <b val="1"/>
    </font>
    <font>
      <b val="1"/>
      <color rgb="000F766E"/>
      <sz val="12"/>
    </font>
    <font>
      <b val="1"/>
      <color rgb="000F766E"/>
    </font>
  </fonts>
  <fills count="8">
    <fill>
      <patternFill/>
    </fill>
    <fill>
      <patternFill patternType="gray125"/>
    </fill>
    <fill>
      <patternFill patternType="solid">
        <fgColor rgb="001E293B"/>
        <bgColor rgb="001E293B"/>
      </patternFill>
    </fill>
    <fill>
      <patternFill patternType="solid">
        <fgColor rgb="00F8FAFC"/>
        <bgColor rgb="00F8FAFC"/>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
      <patternFill patternType="solid">
        <fgColor rgb="00ECFDF5"/>
        <bgColor rgb="00ECFDF5"/>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164" fontId="0" fillId="3" borderId="1" applyAlignment="1" pivotButton="0" quotePrefix="0" xfId="0">
      <alignment horizontal="center" vertical="center"/>
    </xf>
    <xf numFmtId="0" fontId="0" fillId="3" borderId="1" applyAlignment="1" pivotButton="0" quotePrefix="0" xfId="0">
      <alignment horizontal="center" vertical="center"/>
    </xf>
    <xf numFmtId="165" fontId="0" fillId="4" borderId="1" applyAlignment="1" pivotButton="0" quotePrefix="0" xfId="0">
      <alignment horizontal="center" vertical="center"/>
    </xf>
    <xf numFmtId="166" fontId="0" fillId="3" borderId="1" applyAlignment="1" pivotButton="0" quotePrefix="0" xfId="0">
      <alignment horizontal="center" vertical="center"/>
    </xf>
    <xf numFmtId="0" fontId="0" fillId="4" borderId="1" applyAlignment="1" pivotButton="0" quotePrefix="0" xfId="0">
      <alignment horizontal="center" vertical="center"/>
    </xf>
    <xf numFmtId="0" fontId="0" fillId="4" borderId="1" applyAlignment="1" pivotButton="0" quotePrefix="0" xfId="0">
      <alignment horizontal="left" vertical="center" wrapText="1"/>
    </xf>
    <xf numFmtId="0" fontId="0" fillId="3" borderId="1" applyAlignment="1" pivotButton="0" quotePrefix="0" xfId="0">
      <alignment horizontal="left" vertical="center" wrapText="1"/>
    </xf>
    <xf numFmtId="9" fontId="0" fillId="4" borderId="1" applyAlignment="1" pivotButton="0" quotePrefix="0" xfId="0">
      <alignment horizontal="center" vertical="center"/>
    </xf>
    <xf numFmtId="164" fontId="0" fillId="5" borderId="1" applyAlignment="1" pivotButton="0" quotePrefix="0" xfId="0">
      <alignment horizontal="center" vertical="center"/>
    </xf>
    <xf numFmtId="0" fontId="0" fillId="5" borderId="1" applyAlignment="1" pivotButton="0" quotePrefix="0" xfId="0">
      <alignment horizontal="center" vertical="center"/>
    </xf>
    <xf numFmtId="166" fontId="0" fillId="5" borderId="1" applyAlignment="1" pivotButton="0" quotePrefix="0" xfId="0">
      <alignment horizontal="center" vertical="center"/>
    </xf>
    <xf numFmtId="0" fontId="0" fillId="5" borderId="1" applyAlignment="1" pivotButton="0" quotePrefix="0" xfId="0">
      <alignment horizontal="left" vertical="center" wrapText="1"/>
    </xf>
    <xf numFmtId="0" fontId="1" fillId="0" borderId="0" pivotButton="0" quotePrefix="0" xfId="0"/>
    <xf numFmtId="0" fontId="2" fillId="6" borderId="1" applyAlignment="1" pivotButton="0" quotePrefix="0" xfId="0">
      <alignment horizontal="center" vertical="center"/>
    </xf>
    <xf numFmtId="0" fontId="3" fillId="0" borderId="0" pivotButton="0" quotePrefix="0" xfId="0"/>
    <xf numFmtId="0" fontId="4" fillId="7" borderId="1" applyAlignment="1" pivotButton="0" quotePrefix="0" xfId="0">
      <alignment horizontal="left" vertical="center" wrapText="1"/>
    </xf>
    <xf numFmtId="1" fontId="5" fillId="7" borderId="1" applyAlignment="1" pivotButton="0" quotePrefix="0" xfId="0">
      <alignment horizontal="center" vertical="center"/>
    </xf>
    <xf numFmtId="0" fontId="2" fillId="6" borderId="1" pivotButton="0" quotePrefix="0" xfId="0"/>
    <xf numFmtId="0" fontId="0" fillId="3" borderId="1" pivotButton="0" quotePrefix="0" xfId="0"/>
    <xf numFmtId="0" fontId="0" fillId="5" borderId="1" pivotButton="0" quotePrefix="0" xfId="0"/>
    <xf numFmtId="166" fontId="5" fillId="7" borderId="1" applyAlignment="1" pivotButton="0" quotePrefix="0" xfId="0">
      <alignment horizontal="center" vertical="center"/>
    </xf>
    <xf numFmtId="9" fontId="5" fillId="7" borderId="1" applyAlignment="1" pivotButton="0" quotePrefix="0" xfId="0">
      <alignment horizontal="center" vertical="center"/>
    </xf>
    <xf numFmtId="0" fontId="6" fillId="0" borderId="1" applyAlignment="1" pivotButton="0" quotePrefix="0" xfId="0">
      <alignment vertical="top" wrapText="1"/>
    </xf>
    <xf numFmtId="0" fontId="0" fillId="0" borderId="1" applyAlignment="1" pivotButton="0" quotePrefix="0" xfId="0">
      <alignment horizontal="left" vertical="center" wrapText="1"/>
    </xf>
    <xf numFmtId="164" fontId="0" fillId="3" borderId="1" applyAlignment="1" pivotButton="0" quotePrefix="0" xfId="0">
      <alignment horizontal="center" vertical="center"/>
    </xf>
    <xf numFmtId="165" fontId="0" fillId="4" borderId="1" applyAlignment="1" pivotButton="0" quotePrefix="0" xfId="0">
      <alignment horizontal="center" vertical="center"/>
    </xf>
    <xf numFmtId="166" fontId="0" fillId="3" borderId="1" applyAlignment="1" pivotButton="0" quotePrefix="0" xfId="0">
      <alignment horizontal="center" vertical="center"/>
    </xf>
    <xf numFmtId="164" fontId="0" fillId="5" borderId="1" applyAlignment="1" pivotButton="0" quotePrefix="0" xfId="0">
      <alignment horizontal="center" vertical="center"/>
    </xf>
    <xf numFmtId="166" fontId="0" fillId="5" borderId="1" applyAlignment="1" pivotButton="0" quotePrefix="0" xfId="0">
      <alignment horizontal="center" vertical="center"/>
    </xf>
    <xf numFmtId="166" fontId="5" fillId="7" borderId="1" applyAlignment="1" pivotButton="0" quotePrefix="0" xfId="0">
      <alignment horizontal="center" vertical="center"/>
    </xf>
  </cellXfs>
  <cellStyles count="1">
    <cellStyle name="Normal" xfId="0" builtinId="0" hidden="0"/>
  </cellStyles>
  <dxfs count="3">
    <dxf>
      <font>
        <b val="1"/>
        <color rgb="00FFFFFF"/>
      </font>
      <fill>
        <patternFill patternType="solid">
          <fgColor rgb="0016A34A"/>
          <bgColor rgb="0016A34A"/>
        </patternFill>
      </fill>
    </dxf>
    <dxf>
      <font>
        <b val="1"/>
        <color rgb="00FFFFFF"/>
      </font>
      <fill>
        <patternFill patternType="solid">
          <fgColor rgb="00DC2626"/>
          <bgColor rgb="00DC2626"/>
        </patternFill>
      </fill>
    </dxf>
    <dxf>
      <fill>
        <patternFill patternType="solid">
          <fgColor rgb="00FDE68A"/>
          <bgColor rgb="00FDE68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tâches par statut</a:t>
            </a:r>
          </a:p>
        </rich>
      </tx>
    </title>
    <plotArea>
      <barChart>
        <barDir val="col"/>
        <grouping val="clustered"/>
        <ser>
          <idx val="0"/>
          <order val="0"/>
          <tx>
            <strRef>
              <f>'Synthèse'!E4</f>
            </strRef>
          </tx>
          <spPr>
            <a:solidFill xmlns:a="http://schemas.openxmlformats.org/drawingml/2006/main">
              <a:srgbClr val="0F766E"/>
            </a:solidFill>
            <a:ln xmlns:a="http://schemas.openxmlformats.org/drawingml/2006/main">
              <a:prstDash val="solid"/>
            </a:ln>
          </spPr>
          <cat>
            <numRef>
              <f>'Synthèse'!$D$5:$D$9</f>
            </numRef>
          </cat>
          <val>
            <numRef>
              <f>'Synthèse'!$E$5:$E$9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Statut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 de tâches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Part des statuts</a:t>
            </a:r>
          </a:p>
        </rich>
      </tx>
    </title>
    <plotArea>
      <pieChart>
        <varyColors val="1"/>
        <ser>
          <idx val="0"/>
          <order val="0"/>
          <tx>
            <strRef>
              <f>'Synthèse'!E4</f>
            </strRef>
          </tx>
          <spPr>
            <a:ln xmlns:a="http://schemas.openxmlformats.org/drawingml/2006/main">
              <a:prstDash val="solid"/>
            </a:ln>
          </spPr>
          <cat>
            <numRef>
              <f>'Synthèse'!$D$5:$D$9</f>
            </numRef>
          </cat>
          <val>
            <numRef>
              <f>'Synthèse'!$E$5:$E$9</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Charge horaire par jour de la semaine</a:t>
            </a:r>
          </a:p>
        </rich>
      </tx>
    </title>
    <plotArea>
      <lineChart>
        <grouping val="standard"/>
        <ser>
          <idx val="0"/>
          <order val="0"/>
          <tx>
            <strRef>
              <f>'Synthèse'!B14</f>
            </strRef>
          </tx>
          <spPr>
            <a:solidFill xmlns:a="http://schemas.openxmlformats.org/drawingml/2006/main">
              <a:srgbClr val="C8102E"/>
            </a:solidFill>
            <a:ln xmlns:a="http://schemas.openxmlformats.org/drawingml/2006/main" w="25000">
              <a:prstDash val="solid"/>
            </a:ln>
          </spPr>
          <marker>
            <symbol val="none"/>
            <spPr>
              <a:ln xmlns:a="http://schemas.openxmlformats.org/drawingml/2006/main">
                <a:prstDash val="solid"/>
              </a:ln>
            </spPr>
          </marker>
          <cat>
            <numRef>
              <f>'Synthèse'!$A$15:$A$21</f>
            </numRef>
          </cat>
          <val>
            <numRef>
              <f>'Synthèse'!$B$15:$B$21</f>
            </numRef>
          </val>
        </ser>
        <axId val="10"/>
        <axId val="100"/>
      </lineChart>
      <catAx>
        <axId val="10"/>
        <scaling>
          <orientation val="minMax"/>
        </scaling>
        <axPos val="l"/>
        <title>
          <tx>
            <rich>
              <a:bodyPr xmlns:a="http://schemas.openxmlformats.org/drawingml/2006/main"/>
              <a:p xmlns:a="http://schemas.openxmlformats.org/drawingml/2006/main">
                <a:pPr>
                  <a:defRPr/>
                </a:pPr>
                <a:r>
                  <a:t>Jour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Heures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18</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34</row>
      <rowOff>0</rowOff>
    </from>
    <ext cx="504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2"/>
  <sheetViews>
    <sheetView workbookViewId="0">
      <pane ySplit="2" topLeftCell="A3" activePane="bottomLeft" state="frozen"/>
      <selection pane="bottomLeft" activeCell="A1" sqref="A1"/>
    </sheetView>
  </sheetViews>
  <sheetFormatPr baseColWidth="8" defaultRowHeight="15"/>
  <cols>
    <col width="13" customWidth="1" min="1" max="1"/>
    <col width="12" customWidth="1" min="2" max="2"/>
    <col width="11" customWidth="1" min="3" max="3"/>
    <col width="11" customWidth="1" min="4" max="4"/>
    <col width="10" customWidth="1" min="5" max="5"/>
    <col width="18" customWidth="1" min="6" max="6"/>
    <col width="30" customWidth="1" min="7" max="7"/>
    <col width="13" customWidth="1" min="8" max="8"/>
    <col width="11" customWidth="1" min="9" max="9"/>
    <col width="12" customWidth="1" min="10" max="10"/>
    <col width="14" customWidth="1" min="11" max="11"/>
    <col width="26" customWidth="1" min="12" max="12"/>
    <col width="12" customWidth="1" min="13" max="13"/>
  </cols>
  <sheetData>
    <row r="1" ht="28" customHeight="1">
      <c r="A1" s="1" t="inlineStr">
        <is>
          <t>PLANNING DE LA SEMAINE — 13/07/2026 AU 20/07/2026</t>
        </is>
      </c>
    </row>
    <row r="2">
      <c r="A2" s="2" t="inlineStr">
        <is>
          <t>Date</t>
        </is>
      </c>
      <c r="B2" s="2" t="inlineStr">
        <is>
          <t>Jour</t>
        </is>
      </c>
      <c r="C2" s="2" t="inlineStr">
        <is>
          <t>Heure début</t>
        </is>
      </c>
      <c r="D2" s="2" t="inlineStr">
        <is>
          <t>Heure fin</t>
        </is>
      </c>
      <c r="E2" s="2" t="inlineStr">
        <is>
          <t>Durée (h)</t>
        </is>
      </c>
      <c r="F2" s="2" t="inlineStr">
        <is>
          <t>Projet / Client</t>
        </is>
      </c>
      <c r="G2" s="2" t="inlineStr">
        <is>
          <t>Tâche</t>
        </is>
      </c>
      <c r="H2" s="2" t="inlineStr">
        <is>
          <t>Responsable</t>
        </is>
      </c>
      <c r="I2" s="2" t="inlineStr">
        <is>
          <t>Priorité</t>
        </is>
      </c>
      <c r="J2" s="2" t="inlineStr">
        <is>
          <t>Statut</t>
        </is>
      </c>
      <c r="K2" s="2" t="inlineStr">
        <is>
          <t>Canal / Lieu</t>
        </is>
      </c>
      <c r="L2" s="2" t="inlineStr">
        <is>
          <t>Commentaires</t>
        </is>
      </c>
      <c r="M2" s="2" t="inlineStr">
        <is>
          <t>Avancement %</t>
        </is>
      </c>
    </row>
    <row r="3">
      <c r="A3" s="27" t="n">
        <v>46218</v>
      </c>
      <c r="B3" s="4">
        <f>TEXT(A3,"dddd")</f>
        <v/>
      </c>
      <c r="C3" s="28" t="n">
        <v>0.375</v>
      </c>
      <c r="D3" s="28" t="n">
        <v>0.4375</v>
      </c>
      <c r="E3" s="29">
        <f>(D3-C3)*24</f>
        <v/>
      </c>
      <c r="F3" s="7" t="inlineStr">
        <is>
          <t>Paris</t>
        </is>
      </c>
      <c r="G3" s="8" t="inlineStr">
        <is>
          <t>Réunion de lancement</t>
        </is>
      </c>
      <c r="H3" s="7" t="inlineStr">
        <is>
          <t>Camille</t>
        </is>
      </c>
      <c r="I3" s="7" t="inlineStr">
        <is>
          <t>Haute</t>
        </is>
      </c>
      <c r="J3" s="7" t="inlineStr">
        <is>
          <t>En cours</t>
        </is>
      </c>
      <c r="K3" s="7" t="inlineStr">
        <is>
          <t>Bureau</t>
        </is>
      </c>
      <c r="L3" s="9" t="inlineStr">
        <is>
          <t>Kickoff avec l'équipe projet</t>
        </is>
      </c>
      <c r="M3" s="10" t="n">
        <v>0.4</v>
      </c>
    </row>
    <row r="4">
      <c r="A4" s="30" t="n">
        <v>46218</v>
      </c>
      <c r="B4" s="12">
        <f>TEXT(A4,"dddd")</f>
        <v/>
      </c>
      <c r="C4" s="28" t="n">
        <v>0.4583333333333333</v>
      </c>
      <c r="D4" s="28" t="n">
        <v>0.5</v>
      </c>
      <c r="E4" s="31">
        <f>(D4-C4)*24</f>
        <v/>
      </c>
      <c r="F4" s="7" t="inlineStr">
        <is>
          <t>Lyon</t>
        </is>
      </c>
      <c r="G4" s="8" t="inlineStr">
        <is>
          <t>Préparation devis client</t>
        </is>
      </c>
      <c r="H4" s="7" t="inlineStr">
        <is>
          <t>Julien</t>
        </is>
      </c>
      <c r="I4" s="7" t="inlineStr">
        <is>
          <t>Normale</t>
        </is>
      </c>
      <c r="J4" s="7" t="inlineStr">
        <is>
          <t>Terminé</t>
        </is>
      </c>
      <c r="K4" s="7" t="inlineStr">
        <is>
          <t>Bureau</t>
        </is>
      </c>
      <c r="L4" s="14" t="inlineStr">
        <is>
          <t>Devis envoyé au client</t>
        </is>
      </c>
      <c r="M4" s="10" t="n">
        <v>1</v>
      </c>
    </row>
    <row r="5">
      <c r="A5" s="27" t="n">
        <v>46219</v>
      </c>
      <c r="B5" s="4">
        <f>TEXT(A5,"dddd")</f>
        <v/>
      </c>
      <c r="C5" s="28" t="n">
        <v>0.3541666666666667</v>
      </c>
      <c r="D5" s="28" t="n">
        <v>0.4166666666666667</v>
      </c>
      <c r="E5" s="29">
        <f>(D5-C5)*24</f>
        <v/>
      </c>
      <c r="F5" s="7" t="inlineStr">
        <is>
          <t>Télétravail</t>
        </is>
      </c>
      <c r="G5" s="8" t="inlineStr">
        <is>
          <t>Suivi fournisseurs</t>
        </is>
      </c>
      <c r="H5" s="7" t="inlineStr">
        <is>
          <t>Léa</t>
        </is>
      </c>
      <c r="I5" s="7" t="inlineStr">
        <is>
          <t>Haute</t>
        </is>
      </c>
      <c r="J5" s="7" t="inlineStr">
        <is>
          <t>En retard</t>
        </is>
      </c>
      <c r="K5" s="7" t="inlineStr">
        <is>
          <t>Télétravail</t>
        </is>
      </c>
      <c r="L5" s="9" t="inlineStr">
        <is>
          <t>Réponse fournisseur en attente</t>
        </is>
      </c>
      <c r="M5" s="10" t="n">
        <v>0.3</v>
      </c>
    </row>
    <row r="6">
      <c r="A6" s="30" t="n">
        <v>46219</v>
      </c>
      <c r="B6" s="12">
        <f>TEXT(A6,"dddd")</f>
        <v/>
      </c>
      <c r="C6" s="28" t="n">
        <v>0.5833333333333334</v>
      </c>
      <c r="D6" s="28" t="n">
        <v>0.625</v>
      </c>
      <c r="E6" s="31">
        <f>(D6-C6)*24</f>
        <v/>
      </c>
      <c r="F6" s="7" t="inlineStr">
        <is>
          <t>Nantes</t>
        </is>
      </c>
      <c r="G6" s="8" t="inlineStr">
        <is>
          <t>Mise à jour planning projet</t>
        </is>
      </c>
      <c r="H6" s="7" t="inlineStr">
        <is>
          <t>Thomas</t>
        </is>
      </c>
      <c r="I6" s="7" t="inlineStr">
        <is>
          <t>Basse</t>
        </is>
      </c>
      <c r="J6" s="7" t="inlineStr">
        <is>
          <t>Terminé</t>
        </is>
      </c>
      <c r="K6" s="7" t="inlineStr">
        <is>
          <t>Bureau</t>
        </is>
      </c>
      <c r="L6" s="14" t="inlineStr">
        <is>
          <t>Planning partagé sur le drive</t>
        </is>
      </c>
      <c r="M6" s="10" t="n">
        <v>1</v>
      </c>
    </row>
    <row r="7">
      <c r="A7" s="27" t="n">
        <v>46220</v>
      </c>
      <c r="B7" s="4">
        <f>TEXT(A7,"dddd")</f>
        <v/>
      </c>
      <c r="C7" s="28" t="n">
        <v>0.3958333333333333</v>
      </c>
      <c r="D7" s="28" t="n">
        <v>0.4375</v>
      </c>
      <c r="E7" s="29">
        <f>(D7-C7)*24</f>
        <v/>
      </c>
      <c r="F7" s="7" t="inlineStr">
        <is>
          <t>Visio</t>
        </is>
      </c>
      <c r="G7" s="8" t="inlineStr">
        <is>
          <t>Point équipe hebdo</t>
        </is>
      </c>
      <c r="H7" s="7" t="inlineStr">
        <is>
          <t>Chloé</t>
        </is>
      </c>
      <c r="I7" s="7" t="inlineStr">
        <is>
          <t>Normale</t>
        </is>
      </c>
      <c r="J7" s="7" t="inlineStr">
        <is>
          <t>En cours</t>
        </is>
      </c>
      <c r="K7" s="7" t="inlineStr">
        <is>
          <t>Visio</t>
        </is>
      </c>
      <c r="L7" s="9" t="inlineStr">
        <is>
          <t>Compte rendu à finaliser</t>
        </is>
      </c>
      <c r="M7" s="10" t="n">
        <v>0.6</v>
      </c>
    </row>
    <row r="8">
      <c r="A8" s="30" t="n">
        <v>46220</v>
      </c>
      <c r="B8" s="12">
        <f>TEXT(A8,"dddd")</f>
        <v/>
      </c>
      <c r="C8" s="28" t="n">
        <v>0.5416666666666666</v>
      </c>
      <c r="D8" s="28" t="n">
        <v>0.6666666666666666</v>
      </c>
      <c r="E8" s="31">
        <f>(D8-C8)*24</f>
        <v/>
      </c>
      <c r="F8" s="7" t="inlineStr">
        <is>
          <t>Marseille</t>
        </is>
      </c>
      <c r="G8" s="8" t="inlineStr">
        <is>
          <t>Création support de présentation</t>
        </is>
      </c>
      <c r="H8" s="7" t="inlineStr">
        <is>
          <t>Nicolas</t>
        </is>
      </c>
      <c r="I8" s="7" t="inlineStr">
        <is>
          <t>Haute</t>
        </is>
      </c>
      <c r="J8" s="7" t="inlineStr">
        <is>
          <t>En cours</t>
        </is>
      </c>
      <c r="K8" s="7" t="inlineStr">
        <is>
          <t>Bureau</t>
        </is>
      </c>
      <c r="L8" s="14" t="inlineStr">
        <is>
          <t>Support pour le comité de pilotage</t>
        </is>
      </c>
      <c r="M8" s="10" t="n">
        <v>0.55</v>
      </c>
    </row>
    <row r="9">
      <c r="A9" s="27" t="n">
        <v>46221</v>
      </c>
      <c r="B9" s="4">
        <f>TEXT(A9,"dddd")</f>
        <v/>
      </c>
      <c r="C9" s="28" t="n">
        <v>0.3541666666666667</v>
      </c>
      <c r="D9" s="28" t="n">
        <v>0.4166666666666667</v>
      </c>
      <c r="E9" s="29">
        <f>(D9-C9)*24</f>
        <v/>
      </c>
      <c r="F9" s="7" t="inlineStr">
        <is>
          <t>Bordeaux</t>
        </is>
      </c>
      <c r="G9" s="8" t="inlineStr">
        <is>
          <t>Validation budget</t>
        </is>
      </c>
      <c r="H9" s="7" t="inlineStr">
        <is>
          <t>Manon</t>
        </is>
      </c>
      <c r="I9" s="7" t="inlineStr">
        <is>
          <t>Urgente</t>
        </is>
      </c>
      <c r="J9" s="7" t="inlineStr">
        <is>
          <t>À faire</t>
        </is>
      </c>
      <c r="K9" s="7" t="inlineStr">
        <is>
          <t>Bureau</t>
        </is>
      </c>
      <c r="L9" s="9" t="inlineStr">
        <is>
          <t>Attente accord direction</t>
        </is>
      </c>
      <c r="M9" s="10" t="n">
        <v>0</v>
      </c>
    </row>
    <row r="10">
      <c r="A10" s="30" t="n">
        <v>46221</v>
      </c>
      <c r="B10" s="12">
        <f>TEXT(A10,"dddd")</f>
        <v/>
      </c>
      <c r="C10" s="28" t="n">
        <v>0.4583333333333333</v>
      </c>
      <c r="D10" s="28" t="n">
        <v>0.4791666666666667</v>
      </c>
      <c r="E10" s="31">
        <f>(D10-C10)*24</f>
        <v/>
      </c>
      <c r="F10" s="7" t="inlineStr">
        <is>
          <t>Lille</t>
        </is>
      </c>
      <c r="G10" s="8" t="inlineStr">
        <is>
          <t>Relance client</t>
        </is>
      </c>
      <c r="H10" s="7" t="inlineStr">
        <is>
          <t>Antoine</t>
        </is>
      </c>
      <c r="I10" s="7" t="inlineStr">
        <is>
          <t>Normale</t>
        </is>
      </c>
      <c r="J10" s="7" t="inlineStr">
        <is>
          <t>Terminé</t>
        </is>
      </c>
      <c r="K10" s="7" t="inlineStr">
        <is>
          <t>Déplacement</t>
        </is>
      </c>
      <c r="L10" s="14" t="inlineStr">
        <is>
          <t>Client confirmé pour signature</t>
        </is>
      </c>
      <c r="M10" s="10" t="n">
        <v>1</v>
      </c>
    </row>
    <row r="11">
      <c r="A11" s="27" t="n">
        <v>46222</v>
      </c>
      <c r="B11" s="4">
        <f>TEXT(A11,"dddd")</f>
        <v/>
      </c>
      <c r="C11" s="28" t="n">
        <v>0.375</v>
      </c>
      <c r="D11" s="28" t="n">
        <v>0.4375</v>
      </c>
      <c r="E11" s="29">
        <f>(D11-C11)*24</f>
        <v/>
      </c>
      <c r="F11" s="7" t="inlineStr">
        <is>
          <t>Strasbourg</t>
        </is>
      </c>
      <c r="G11" s="8" t="inlineStr">
        <is>
          <t>Bilan hebdomadaire</t>
        </is>
      </c>
      <c r="H11" s="7" t="inlineStr">
        <is>
          <t>Sarah</t>
        </is>
      </c>
      <c r="I11" s="7" t="inlineStr">
        <is>
          <t>Haute</t>
        </is>
      </c>
      <c r="J11" s="7" t="inlineStr">
        <is>
          <t>À faire</t>
        </is>
      </c>
      <c r="K11" s="7" t="inlineStr">
        <is>
          <t>Bureau</t>
        </is>
      </c>
      <c r="L11" s="9" t="inlineStr">
        <is>
          <t>Préparer indicateurs de la semaine</t>
        </is>
      </c>
      <c r="M11" s="10" t="n">
        <v>0</v>
      </c>
    </row>
    <row r="12">
      <c r="A12" s="30" t="n">
        <v>46223</v>
      </c>
      <c r="B12" s="12">
        <f>TEXT(A12,"dddd")</f>
        <v/>
      </c>
      <c r="C12" s="28" t="n">
        <v>0.625</v>
      </c>
      <c r="D12" s="28" t="n">
        <v>0.7291666666666666</v>
      </c>
      <c r="E12" s="31">
        <f>(D12-C12)*24</f>
        <v/>
      </c>
      <c r="F12" s="7" t="inlineStr">
        <is>
          <t>Rennes</t>
        </is>
      </c>
      <c r="G12" s="8" t="inlineStr">
        <is>
          <t>Préparation semaine suivante</t>
        </is>
      </c>
      <c r="H12" s="7" t="inlineStr">
        <is>
          <t>Maxime</t>
        </is>
      </c>
      <c r="I12" s="7" t="inlineStr">
        <is>
          <t>Normale</t>
        </is>
      </c>
      <c r="J12" s="7" t="inlineStr">
        <is>
          <t>En cours</t>
        </is>
      </c>
      <c r="K12" s="7" t="inlineStr">
        <is>
          <t>Client</t>
        </is>
      </c>
      <c r="L12" s="14" t="inlineStr">
        <is>
          <t>Organisation des rendez-vous</t>
        </is>
      </c>
      <c r="M12" s="10" t="n">
        <v>0.45</v>
      </c>
    </row>
  </sheetData>
  <mergeCells count="1">
    <mergeCell ref="A1:M1"/>
  </mergeCells>
  <conditionalFormatting sqref="J3:J12">
    <cfRule type="expression" priority="1" dxfId="0" stopIfTrue="1">
      <formula>$J3="Terminé"</formula>
    </cfRule>
    <cfRule type="expression" priority="2" dxfId="1" stopIfTrue="1">
      <formula>$J3="En retard"</formula>
    </cfRule>
  </conditionalFormatting>
  <conditionalFormatting sqref="I3:I12">
    <cfRule type="expression" priority="3" dxfId="2" stopIfTrue="1">
      <formula>$I3="Haute"</formula>
    </cfRule>
    <cfRule type="expression" priority="4" dxfId="1" stopIfTrue="1">
      <formula>$I3="Urgente"</formula>
    </cfRule>
  </conditionalFormatting>
  <dataValidations count="4">
    <dataValidation sqref="J3:J22" showErrorMessage="1" showInputMessage="1" allowBlank="1" type="list">
      <formula1>=Référentiels!$A$3:$A$7</formula1>
    </dataValidation>
    <dataValidation sqref="I3:I22" showErrorMessage="1" showInputMessage="1" allowBlank="1" type="list">
      <formula1>=Référentiels!$B$3:$B$6</formula1>
    </dataValidation>
    <dataValidation sqref="H3:H22" showErrorMessage="1" showInputMessage="1" allowBlank="1" type="list">
      <formula1>=Référentiels!$C$3:$C$12</formula1>
    </dataValidation>
    <dataValidation sqref="K3:K22" showErrorMessage="1" showInputMessage="1" allowBlank="1" type="list">
      <formula1>=Référentiels!$D$3:$D$7</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16" customWidth="1" min="1" max="1"/>
    <col width="14" customWidth="1" min="2" max="2"/>
    <col width="16" customWidth="1" min="3" max="3"/>
    <col width="16" customWidth="1" min="4" max="4"/>
  </cols>
  <sheetData>
    <row r="1" ht="24" customHeight="1">
      <c r="A1" s="15" t="inlineStr">
        <is>
          <t>LISTES DE RÉFÉRENCE — LISTES DÉROULANTES</t>
        </is>
      </c>
    </row>
    <row r="2">
      <c r="A2" s="16" t="inlineStr">
        <is>
          <t>Statuts</t>
        </is>
      </c>
      <c r="B2" s="16" t="inlineStr">
        <is>
          <t>Priorités</t>
        </is>
      </c>
      <c r="C2" s="16" t="inlineStr">
        <is>
          <t>Responsables</t>
        </is>
      </c>
      <c r="D2" s="16" t="inlineStr">
        <is>
          <t>Canaux / Lieux</t>
        </is>
      </c>
    </row>
    <row r="3">
      <c r="A3" s="4" t="inlineStr">
        <is>
          <t>À faire</t>
        </is>
      </c>
      <c r="B3" s="4" t="inlineStr">
        <is>
          <t>Basse</t>
        </is>
      </c>
      <c r="C3" s="4" t="inlineStr">
        <is>
          <t>Camille</t>
        </is>
      </c>
      <c r="D3" s="4" t="inlineStr">
        <is>
          <t>Bureau</t>
        </is>
      </c>
    </row>
    <row r="4">
      <c r="A4" s="12" t="inlineStr">
        <is>
          <t>En cours</t>
        </is>
      </c>
      <c r="B4" s="12" t="inlineStr">
        <is>
          <t>Normale</t>
        </is>
      </c>
      <c r="C4" s="12" t="inlineStr">
        <is>
          <t>Julien</t>
        </is>
      </c>
      <c r="D4" s="12" t="inlineStr">
        <is>
          <t>Télétravail</t>
        </is>
      </c>
    </row>
    <row r="5">
      <c r="A5" s="4" t="inlineStr">
        <is>
          <t>En attente</t>
        </is>
      </c>
      <c r="B5" s="4" t="inlineStr">
        <is>
          <t>Haute</t>
        </is>
      </c>
      <c r="C5" s="4" t="inlineStr">
        <is>
          <t>Léa</t>
        </is>
      </c>
      <c r="D5" s="4" t="inlineStr">
        <is>
          <t>Visio</t>
        </is>
      </c>
    </row>
    <row r="6">
      <c r="A6" s="12" t="inlineStr">
        <is>
          <t>Terminé</t>
        </is>
      </c>
      <c r="B6" s="12" t="inlineStr">
        <is>
          <t>Urgente</t>
        </is>
      </c>
      <c r="C6" s="12" t="inlineStr">
        <is>
          <t>Thomas</t>
        </is>
      </c>
      <c r="D6" s="12" t="inlineStr">
        <is>
          <t>Déplacement</t>
        </is>
      </c>
    </row>
    <row r="7">
      <c r="A7" s="4" t="inlineStr">
        <is>
          <t>En retard</t>
        </is>
      </c>
      <c r="B7" s="4" t="inlineStr"/>
      <c r="C7" s="4" t="inlineStr">
        <is>
          <t>Chloé</t>
        </is>
      </c>
      <c r="D7" s="4" t="inlineStr">
        <is>
          <t>Client</t>
        </is>
      </c>
    </row>
    <row r="8">
      <c r="A8" s="12" t="inlineStr"/>
      <c r="B8" s="12" t="inlineStr"/>
      <c r="C8" s="12" t="inlineStr">
        <is>
          <t>Nicolas</t>
        </is>
      </c>
      <c r="D8" s="12" t="inlineStr"/>
    </row>
    <row r="9">
      <c r="A9" s="4" t="inlineStr"/>
      <c r="B9" s="4" t="inlineStr"/>
      <c r="C9" s="4" t="inlineStr">
        <is>
          <t>Manon</t>
        </is>
      </c>
      <c r="D9" s="4" t="inlineStr"/>
    </row>
    <row r="10">
      <c r="A10" s="12" t="inlineStr"/>
      <c r="B10" s="12" t="inlineStr"/>
      <c r="C10" s="12" t="inlineStr">
        <is>
          <t>Antoine</t>
        </is>
      </c>
      <c r="D10" s="12" t="inlineStr"/>
    </row>
    <row r="11">
      <c r="A11" s="4" t="inlineStr"/>
      <c r="B11" s="4" t="inlineStr"/>
      <c r="C11" s="4" t="inlineStr">
        <is>
          <t>Sarah</t>
        </is>
      </c>
      <c r="D11" s="4" t="inlineStr"/>
    </row>
    <row r="12">
      <c r="A12" s="12" t="inlineStr"/>
      <c r="B12" s="12" t="inlineStr"/>
      <c r="C12" s="12" t="inlineStr">
        <is>
          <t>Maxime</t>
        </is>
      </c>
      <c r="D12" s="12" t="inlineStr"/>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s>
  <sheetData>
    <row r="1" ht="28" customHeight="1">
      <c r="A1" s="15" t="inlineStr">
        <is>
          <t>SYNTHÈSE DE LA SEMAINE — TABLEAU DE BORD</t>
        </is>
      </c>
    </row>
    <row r="2"/>
    <row r="3">
      <c r="A3" s="17" t="inlineStr">
        <is>
          <t>INDICATEURS CLÉS</t>
        </is>
      </c>
      <c r="D3" s="17" t="inlineStr">
        <is>
          <t>RÉPARTITION PAR STATUT</t>
        </is>
      </c>
    </row>
    <row r="4">
      <c r="A4" s="18" t="inlineStr">
        <is>
          <t>Nombre total de tâches</t>
        </is>
      </c>
      <c r="B4" s="19">
        <f>COUNTA('Planning Semaine'!A3:A12)</f>
        <v/>
      </c>
      <c r="D4" s="20" t="inlineStr">
        <is>
          <t>Statut</t>
        </is>
      </c>
      <c r="E4" s="20" t="inlineStr">
        <is>
          <t>Nombre</t>
        </is>
      </c>
    </row>
    <row r="5">
      <c r="A5" s="18" t="inlineStr">
        <is>
          <t>Nombre de tâches terminées</t>
        </is>
      </c>
      <c r="B5" s="19">
        <f>COUNTIF('Planning Semaine'!J3:J12,"Terminé")</f>
        <v/>
      </c>
      <c r="D5" s="21" t="inlineStr">
        <is>
          <t>À faire</t>
        </is>
      </c>
      <c r="E5" s="4">
        <f>COUNTIF('Planning Semaine'!J3:J12,D5)</f>
        <v/>
      </c>
    </row>
    <row r="6">
      <c r="A6" s="18" t="inlineStr">
        <is>
          <t>Nombre de tâches en cours</t>
        </is>
      </c>
      <c r="B6" s="19">
        <f>COUNTIF('Planning Semaine'!J3:J12,"En cours")</f>
        <v/>
      </c>
      <c r="D6" s="22" t="inlineStr">
        <is>
          <t>En cours</t>
        </is>
      </c>
      <c r="E6" s="12">
        <f>COUNTIF('Planning Semaine'!J3:J12,D6)</f>
        <v/>
      </c>
    </row>
    <row r="7">
      <c r="A7" s="18" t="inlineStr">
        <is>
          <t>Nombre de tâches en retard</t>
        </is>
      </c>
      <c r="B7" s="19">
        <f>COUNTIF('Planning Semaine'!J3:J12,"En retard")</f>
        <v/>
      </c>
      <c r="D7" s="21" t="inlineStr">
        <is>
          <t>En attente</t>
        </is>
      </c>
      <c r="E7" s="4">
        <f>COUNTIF('Planning Semaine'!J3:J12,D7)</f>
        <v/>
      </c>
    </row>
    <row r="8">
      <c r="A8" s="18" t="inlineStr">
        <is>
          <t>Durée totale planifiée (h)</t>
        </is>
      </c>
      <c r="B8" s="32">
        <f>SUM('Planning Semaine'!E3:E12)</f>
        <v/>
      </c>
      <c r="D8" s="22" t="inlineStr">
        <is>
          <t>Terminé</t>
        </is>
      </c>
      <c r="E8" s="12">
        <f>COUNTIF('Planning Semaine'!J3:J12,D8)</f>
        <v/>
      </c>
    </row>
    <row r="9">
      <c r="A9" s="18" t="inlineStr">
        <is>
          <t>Durée moyenne par tâche (h)</t>
        </is>
      </c>
      <c r="B9" s="32">
        <f>IFERROR(AVERAGE('Planning Semaine'!E3:E12),0)</f>
        <v/>
      </c>
      <c r="D9" s="21" t="inlineStr">
        <is>
          <t>En retard</t>
        </is>
      </c>
      <c r="E9" s="4">
        <f>COUNTIF('Planning Semaine'!J3:J12,D9)</f>
        <v/>
      </c>
    </row>
    <row r="10">
      <c r="A10" s="18" t="inlineStr">
        <is>
          <t>Taux d'avancement global</t>
        </is>
      </c>
      <c r="B10" s="24">
        <f>IFERROR(AVERAGE('Planning Semaine'!M3:M12),0)</f>
        <v/>
      </c>
    </row>
    <row r="11"/>
    <row r="12"/>
    <row r="13">
      <c r="A13" s="17" t="inlineStr">
        <is>
          <t>CHARGE HORAIRE PAR JOUR</t>
        </is>
      </c>
    </row>
    <row r="14">
      <c r="A14" s="20" t="inlineStr">
        <is>
          <t>Jour</t>
        </is>
      </c>
      <c r="B14" s="20" t="inlineStr">
        <is>
          <t>Durée totale (h)</t>
        </is>
      </c>
    </row>
    <row r="15">
      <c r="A15" s="21" t="inlineStr">
        <is>
          <t>Lundi</t>
        </is>
      </c>
      <c r="B15" s="29">
        <f>IFERROR(SUMIF('Planning Semaine'!$B$3:$B$12,A15,'Planning Semaine'!$E$3:$E$12),0)</f>
        <v/>
      </c>
    </row>
    <row r="16">
      <c r="A16" s="22" t="inlineStr">
        <is>
          <t>Mardi</t>
        </is>
      </c>
      <c r="B16" s="31">
        <f>IFERROR(SUMIF('Planning Semaine'!$B$3:$B$12,A16,'Planning Semaine'!$E$3:$E$12),0)</f>
        <v/>
      </c>
    </row>
    <row r="17">
      <c r="A17" s="21" t="inlineStr">
        <is>
          <t>Mercredi</t>
        </is>
      </c>
      <c r="B17" s="29">
        <f>IFERROR(SUMIF('Planning Semaine'!$B$3:$B$12,A17,'Planning Semaine'!$E$3:$E$12),0)</f>
        <v/>
      </c>
    </row>
    <row r="18">
      <c r="A18" s="22" t="inlineStr">
        <is>
          <t>Jeudi</t>
        </is>
      </c>
      <c r="B18" s="31">
        <f>IFERROR(SUMIF('Planning Semaine'!$B$3:$B$12,A18,'Planning Semaine'!$E$3:$E$12),0)</f>
        <v/>
      </c>
    </row>
    <row r="19">
      <c r="A19" s="21" t="inlineStr">
        <is>
          <t>Vendredi</t>
        </is>
      </c>
      <c r="B19" s="29">
        <f>IFERROR(SUMIF('Planning Semaine'!$B$3:$B$12,A19,'Planning Semaine'!$E$3:$E$12),0)</f>
        <v/>
      </c>
    </row>
    <row r="20">
      <c r="A20" s="22" t="inlineStr">
        <is>
          <t>Samedi</t>
        </is>
      </c>
      <c r="B20" s="31">
        <f>IFERROR(SUMIF('Planning Semaine'!$B$3:$B$12,A20,'Planning Semaine'!$E$3:$E$12),0)</f>
        <v/>
      </c>
    </row>
    <row r="21">
      <c r="A21" s="21" t="inlineStr">
        <is>
          <t>Dimanche</t>
        </is>
      </c>
      <c r="B21" s="29">
        <f>IFERROR(SUMIF('Planning Semaine'!$B$3:$B$12,A21,'Planning Semaine'!$E$3:$E$12),0)</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6" customWidth="1" min="1" max="1"/>
    <col width="90" customWidth="1" min="2" max="2"/>
  </cols>
  <sheetData>
    <row r="1" ht="28" customHeight="1">
      <c r="A1" s="15" t="inlineStr">
        <is>
          <t>MODE D'EMPLOI DU CLASSEUR</t>
        </is>
      </c>
    </row>
    <row r="2"/>
    <row r="3" ht="40" customHeight="1">
      <c r="A3" s="25" t="inlineStr">
        <is>
          <t>Objectif</t>
        </is>
      </c>
      <c r="B3" s="26" t="inlineStr">
        <is>
          <t>Ce classeur permet de planifier, suivre et piloter les tâches d'une semaine de travail : visualiser le planning, suivre l'avancement, repérer les retards et comparer la charge de travail.</t>
        </is>
      </c>
    </row>
    <row r="4" ht="40" customHeight="1">
      <c r="A4" s="25" t="inlineStr">
        <is>
          <t>Planning Semaine</t>
        </is>
      </c>
      <c r="B4" s="26" t="inlineStr">
        <is>
          <t>Feuille principale de saisie. Renseignez la date, les heures de début et de fin (la durée et le jour se calculent automatiquement), le projet, la tâche, le responsable, la priorité, le statut, le lieu, un commentaire et le pourcentage d'avancement.</t>
        </is>
      </c>
    </row>
    <row r="5" ht="40" customHeight="1">
      <c r="A5" s="25" t="inlineStr">
        <is>
          <t>Colonne Jour</t>
        </is>
      </c>
      <c r="B5" s="26" t="inlineStr">
        <is>
          <t>Calculée automatiquement à partir de la date grâce à la fonction TEXT (format jour de la semaine).</t>
        </is>
      </c>
    </row>
    <row r="6" ht="40" customHeight="1">
      <c r="A6" s="25" t="inlineStr">
        <is>
          <t>Colonne Durée (h)</t>
        </is>
      </c>
      <c r="B6" s="26" t="inlineStr">
        <is>
          <t>Calculée automatiquement à partir des heures de début et de fin.</t>
        </is>
      </c>
    </row>
    <row r="7" ht="40" customHeight="1">
      <c r="A7" s="25" t="inlineStr">
        <is>
          <t>Statut et Priorité</t>
        </is>
      </c>
      <c r="B7" s="26" t="inlineStr">
        <is>
          <t>À sélectionner via les listes déroulantes (validation de données) reliées à la feuille Référentiels. La mise en forme conditionnelle colore automatiquement les statuts Terminé (vert) et En retard (rouge), ainsi que les priorités Haute et Urgente.</t>
        </is>
      </c>
    </row>
    <row r="8" ht="40" customHeight="1">
      <c r="A8" s="25" t="inlineStr">
        <is>
          <t>Synthèse</t>
        </is>
      </c>
      <c r="B8" s="26" t="inlineStr">
        <is>
          <t>Tableau de bord synthétisant les indicateurs clés de la semaine : nombre de tâches, statuts, durée totale et moyenne, taux d'avancement global, ainsi que trois graphiques (histogramme, camembert, courbe).</t>
        </is>
      </c>
    </row>
    <row r="9" ht="40" customHeight="1">
      <c r="A9" s="25" t="inlineStr">
        <is>
          <t>Référentiels</t>
        </is>
      </c>
      <c r="B9" s="26" t="inlineStr">
        <is>
          <t>Listes de valeurs utilisées pour les menus déroulants : statuts, priorités, responsables et canaux/lieux. Modifier ces listes met automatiquement à jour les choix disponibles.</t>
        </is>
      </c>
    </row>
    <row r="10" ht="40" customHeight="1">
      <c r="A10" s="25" t="inlineStr">
        <is>
          <t>Conseil</t>
        </is>
      </c>
      <c r="B10" s="26" t="inlineStr">
        <is>
          <t>Mettez à jour le statut et l'avancement au fil de la semaine pour garder un pilotage fiable et partager ce support en réunion d'équipe.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2026-07-13T06:01:22Z</dcterms:created>
  <dcterms:modified xmlns:dcterms="http://purl.org/dc/terms/" xmlns:xsi="http://www.w3.org/2001/XMLSchema-instance" xsi:type="dcterms:W3CDTF">2026-07-13T06:01:22Z</dcterms:modified>
</cp:coreProperties>
</file>