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Courant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JJ/MM/AAAA"/>
    <numFmt numFmtId="165" formatCode="# ##0,00 &quot;€&quot;"/>
    <numFmt numFmtId="166" formatCode="# ##0,00"/>
    <numFmt numFmtId="167" formatCode="0,00&quot;%&quot;"/>
  </numFmts>
  <fonts count="8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  <color rgb="00FFFFFF"/>
    </font>
    <font>
      <name val="Calibri"/>
      <b val="1"/>
      <sz val="10"/>
    </font>
    <font>
      <name val="Calibri"/>
      <b val="1"/>
      <color rgb="0022C55E"/>
      <sz val="10"/>
    </font>
    <font>
      <name val="Calibri"/>
      <sz val="10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2" fillId="5" borderId="0" pivotButton="0" quotePrefix="0" xfId="0"/>
    <xf numFmtId="165" fontId="3" fillId="5" borderId="1" applyAlignment="1" pivotButton="0" quotePrefix="0" xfId="0">
      <alignment horizontal="center" vertical="center"/>
    </xf>
    <xf numFmtId="0" fontId="0" fillId="5" borderId="0" pivotButton="0" quotePrefix="0" xfId="0"/>
    <xf numFmtId="166" fontId="3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167" fontId="0" fillId="6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" fontId="0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165" fontId="4" fillId="3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7" fontId="4" fillId="3" borderId="1" applyAlignment="1" pivotButton="0" quotePrefix="0" xfId="0">
      <alignment horizontal="center" vertical="center"/>
    </xf>
    <xf numFmtId="1" fontId="4" fillId="3" borderId="1" applyAlignment="1" pivotButton="0" quotePrefix="0" xfId="0">
      <alignment horizontal="center" vertical="center"/>
    </xf>
    <xf numFmtId="0" fontId="6" fillId="0" borderId="0" pivotButton="0" quotePrefix="0" xfId="0"/>
    <xf numFmtId="165" fontId="0" fillId="0" borderId="0" pivotButton="0" quotePrefix="0" xfId="0"/>
    <xf numFmtId="0" fontId="7" fillId="5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167" fontId="0" fillId="6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7" fontId="4" fillId="3" borderId="1" applyAlignment="1" pivotButton="0" quotePrefix="0" xfId="0">
      <alignment horizontal="center" vertical="center"/>
    </xf>
    <xf numFmtId="165" fontId="0" fillId="0" borderId="0" pivotButton="0" quotePrefix="0" xfId="0"/>
  </cellXfs>
  <cellStyles count="1">
    <cellStyle name="Normal" xfId="0" builtinId="0" hidden="0"/>
  </cellStyles>
  <dxfs count="1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solde du compte courant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'Synthèse'!D14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'Synthèse'!$A$15:$A$24</f>
            </numRef>
          </cat>
          <val>
            <numRef>
              <f>'Synthèse'!$D$15:$D$24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Solde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Débits et Crédits par mouvement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'Synthèse'!$A$15:$A$24</f>
            </numRef>
          </cat>
          <val>
            <numRef>
              <f>'Synthèse'!$B$15:$B$24</f>
            </numRef>
          </val>
        </ser>
        <ser>
          <idx val="1"/>
          <order val="1"/>
          <tx>
            <strRef>
              <f>'Synthèse'!C14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'Synthèse'!$A$15:$A$24</f>
            </numRef>
          </cat>
          <val>
            <numRef>
              <f>'Synthèse'!$C$15:$C$24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Débits / Crédits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'Synthèse'!$A$26:$A$27</f>
            </numRef>
          </cat>
          <val>
            <numRef>
              <f>'Synthèse'!$B$26:$B$27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28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14" customWidth="1" min="3" max="3"/>
    <col width="14" customWidth="1" min="4" max="4"/>
    <col width="14" customWidth="1" min="5" max="5"/>
    <col width="12" customWidth="1" min="6" max="6"/>
    <col width="12" customWidth="1" min="7" max="7"/>
    <col width="22" customWidth="1" min="8" max="8"/>
  </cols>
  <sheetData>
    <row r="1">
      <c r="A1" s="1" t="inlineStr">
        <is>
          <t>CALCUL DES INTÉRÊTS DE COMPTE COURANT — MÉTHODE DES NOMBRES</t>
        </is>
      </c>
    </row>
    <row r="2"/>
    <row r="3">
      <c r="A3" s="2" t="inlineStr">
        <is>
          <t>Date</t>
        </is>
      </c>
      <c r="B3" s="2" t="inlineStr">
        <is>
          <t>Libellé</t>
        </is>
      </c>
      <c r="C3" s="2" t="inlineStr">
        <is>
          <t>Débit (€)</t>
        </is>
      </c>
      <c r="D3" s="2" t="inlineStr">
        <is>
          <t>Crédit (€)</t>
        </is>
      </c>
      <c r="E3" s="2" t="inlineStr">
        <is>
          <t>Solde (€)</t>
        </is>
      </c>
      <c r="F3" s="2" t="inlineStr">
        <is>
          <t>Sens</t>
        </is>
      </c>
      <c r="G3" s="2" t="inlineStr">
        <is>
          <t>Nb de jours</t>
        </is>
      </c>
      <c r="H3" s="2" t="inlineStr">
        <is>
          <t>Nombres (Solde × Jours)</t>
        </is>
      </c>
    </row>
    <row r="4">
      <c r="A4" s="36" t="n">
        <v>46027</v>
      </c>
      <c r="B4" s="4" t="inlineStr">
        <is>
          <t>Dépôt initial associé</t>
        </is>
      </c>
      <c r="C4" s="37" t="n">
        <v>0</v>
      </c>
      <c r="D4" s="37" t="n">
        <v>15000</v>
      </c>
      <c r="E4" s="37">
        <f>D4-C4</f>
        <v/>
      </c>
      <c r="F4" s="6">
        <f>IF(E4&lt;0,"Débiteur","Créditeur")</f>
        <v/>
      </c>
      <c r="G4" s="7">
        <f>A5-A4</f>
        <v/>
      </c>
      <c r="H4" s="38">
        <f>E4*G4</f>
        <v/>
      </c>
    </row>
    <row r="5">
      <c r="A5" s="39" t="n">
        <v>46042</v>
      </c>
      <c r="B5" s="10" t="inlineStr">
        <is>
          <t>Retrait espèces</t>
        </is>
      </c>
      <c r="C5" s="40" t="n">
        <v>3000</v>
      </c>
      <c r="D5" s="40" t="n">
        <v>0</v>
      </c>
      <c r="E5" s="40">
        <f>E4+D5-C5</f>
        <v/>
      </c>
      <c r="F5" s="12">
        <f>IF(E5&lt;0,"Débiteur","Créditeur")</f>
        <v/>
      </c>
      <c r="G5" s="13">
        <f>A6-A5</f>
        <v/>
      </c>
      <c r="H5" s="41">
        <f>E5*G5</f>
        <v/>
      </c>
    </row>
    <row r="6">
      <c r="A6" s="36" t="n">
        <v>46063</v>
      </c>
      <c r="B6" s="4" t="inlineStr">
        <is>
          <t>Virement reçu client</t>
        </is>
      </c>
      <c r="C6" s="37" t="n">
        <v>0</v>
      </c>
      <c r="D6" s="37" t="n">
        <v>5000</v>
      </c>
      <c r="E6" s="37">
        <f>E5+D6-C6</f>
        <v/>
      </c>
      <c r="F6" s="6">
        <f>IF(E6&lt;0,"Débiteur","Créditeur")</f>
        <v/>
      </c>
      <c r="G6" s="7">
        <f>A7-A6</f>
        <v/>
      </c>
      <c r="H6" s="38">
        <f>E6*G6</f>
        <v/>
      </c>
    </row>
    <row r="7">
      <c r="A7" s="39" t="n">
        <v>46081</v>
      </c>
      <c r="B7" s="10" t="inlineStr">
        <is>
          <t>Retrait frais de gestion</t>
        </is>
      </c>
      <c r="C7" s="40" t="n">
        <v>2000</v>
      </c>
      <c r="D7" s="40" t="n">
        <v>0</v>
      </c>
      <c r="E7" s="40">
        <f>E6+D7-C7</f>
        <v/>
      </c>
      <c r="F7" s="12">
        <f>IF(E7&lt;0,"Débiteur","Créditeur")</f>
        <v/>
      </c>
      <c r="G7" s="13">
        <f>A8-A7</f>
        <v/>
      </c>
      <c r="H7" s="41">
        <f>E7*G7</f>
        <v/>
      </c>
    </row>
    <row r="8">
      <c r="A8" s="36" t="n">
        <v>46096</v>
      </c>
      <c r="B8" s="4" t="inlineStr">
        <is>
          <t>Virement reçu client</t>
        </is>
      </c>
      <c r="C8" s="37" t="n">
        <v>0</v>
      </c>
      <c r="D8" s="37" t="n">
        <v>4000</v>
      </c>
      <c r="E8" s="37">
        <f>E7+D8-C8</f>
        <v/>
      </c>
      <c r="F8" s="6">
        <f>IF(E8&lt;0,"Débiteur","Créditeur")</f>
        <v/>
      </c>
      <c r="G8" s="7">
        <f>A9-A8</f>
        <v/>
      </c>
      <c r="H8" s="38">
        <f>E8*G8</f>
        <v/>
      </c>
    </row>
    <row r="9">
      <c r="A9" s="39" t="n">
        <v>46117</v>
      </c>
      <c r="B9" s="10" t="inlineStr">
        <is>
          <t>Retrait matériel</t>
        </is>
      </c>
      <c r="C9" s="40" t="n">
        <v>6000</v>
      </c>
      <c r="D9" s="40" t="n">
        <v>0</v>
      </c>
      <c r="E9" s="40">
        <f>E8+D9-C9</f>
        <v/>
      </c>
      <c r="F9" s="12">
        <f>IF(E9&lt;0,"Débiteur","Créditeur")</f>
        <v/>
      </c>
      <c r="G9" s="13">
        <f>A10-A9</f>
        <v/>
      </c>
      <c r="H9" s="41">
        <f>E9*G9</f>
        <v/>
      </c>
    </row>
    <row r="10">
      <c r="A10" s="36" t="n">
        <v>46132</v>
      </c>
      <c r="B10" s="4" t="inlineStr">
        <is>
          <t>Virement reçu client</t>
        </is>
      </c>
      <c r="C10" s="37" t="n">
        <v>0</v>
      </c>
      <c r="D10" s="37" t="n">
        <v>3000</v>
      </c>
      <c r="E10" s="37">
        <f>E9+D10-C10</f>
        <v/>
      </c>
      <c r="F10" s="6">
        <f>IF(E10&lt;0,"Débiteur","Créditeur")</f>
        <v/>
      </c>
      <c r="G10" s="7">
        <f>A11-A10</f>
        <v/>
      </c>
      <c r="H10" s="38">
        <f>E10*G10</f>
        <v/>
      </c>
    </row>
    <row r="11">
      <c r="A11" s="39" t="n">
        <v>46152</v>
      </c>
      <c r="B11" s="10" t="inlineStr">
        <is>
          <t>Retrait fournisseur</t>
        </is>
      </c>
      <c r="C11" s="40" t="n">
        <v>4000</v>
      </c>
      <c r="D11" s="40" t="n">
        <v>0</v>
      </c>
      <c r="E11" s="40">
        <f>E10+D11-C11</f>
        <v/>
      </c>
      <c r="F11" s="12">
        <f>IF(E11&lt;0,"Débiteur","Créditeur")</f>
        <v/>
      </c>
      <c r="G11" s="13">
        <f>A12-A11</f>
        <v/>
      </c>
      <c r="H11" s="41">
        <f>E11*G11</f>
        <v/>
      </c>
    </row>
    <row r="12">
      <c r="A12" s="36" t="n">
        <v>46173</v>
      </c>
      <c r="B12" s="4" t="inlineStr">
        <is>
          <t>Virement reçu client</t>
        </is>
      </c>
      <c r="C12" s="37" t="n">
        <v>0</v>
      </c>
      <c r="D12" s="37" t="n">
        <v>2000</v>
      </c>
      <c r="E12" s="37">
        <f>E11+D12-C12</f>
        <v/>
      </c>
      <c r="F12" s="6">
        <f>IF(E12&lt;0,"Débiteur","Créditeur")</f>
        <v/>
      </c>
      <c r="G12" s="7">
        <f>A13-A12</f>
        <v/>
      </c>
      <c r="H12" s="38">
        <f>E12*G12</f>
        <v/>
      </c>
    </row>
    <row r="13">
      <c r="A13" s="39" t="n">
        <v>46203</v>
      </c>
      <c r="B13" s="10" t="inlineStr">
        <is>
          <t>Clôture de la période</t>
        </is>
      </c>
      <c r="C13" s="40" t="n">
        <v>0</v>
      </c>
      <c r="D13" s="40" t="n">
        <v>0</v>
      </c>
      <c r="E13" s="40">
        <f>E12+D13-C13</f>
        <v/>
      </c>
      <c r="F13" s="12">
        <f>IF(E13&lt;0,"Débiteur","Créditeur")</f>
        <v/>
      </c>
      <c r="G13" s="13" t="n">
        <v>0</v>
      </c>
      <c r="H13" s="41">
        <f>E13*G13</f>
        <v/>
      </c>
    </row>
    <row r="14"/>
    <row r="15">
      <c r="B15" s="15" t="inlineStr">
        <is>
          <t>TOTAUX</t>
        </is>
      </c>
      <c r="C15" s="42">
        <f>SUM(C4:C13)</f>
        <v/>
      </c>
      <c r="D15" s="42">
        <f>SUM(D4:D13)</f>
        <v/>
      </c>
      <c r="E15" s="17" t="n"/>
      <c r="F15" s="17" t="n"/>
      <c r="G15" s="17" t="n"/>
      <c r="H15" s="43">
        <f>SUM(H4:H13)</f>
        <v/>
      </c>
    </row>
    <row r="16"/>
    <row r="17">
      <c r="B17" s="19" t="inlineStr">
        <is>
          <t>Taux d'intérêt annuel (%)</t>
        </is>
      </c>
      <c r="C17" s="44" t="n">
        <v>4.5</v>
      </c>
    </row>
    <row r="18">
      <c r="B18" s="19" t="inlineStr">
        <is>
          <t>Intérêts calculés (méthode des nombres)</t>
        </is>
      </c>
      <c r="C18" s="45">
        <f>IFERROR(H15*C17/36000,0)</f>
        <v/>
      </c>
    </row>
    <row r="19">
      <c r="B19" s="19" t="inlineStr">
        <is>
          <t>Solde final de la période</t>
        </is>
      </c>
      <c r="C19" s="46">
        <f>E13</f>
        <v/>
      </c>
    </row>
    <row r="20">
      <c r="B20" s="19" t="inlineStr">
        <is>
          <t>Nombre de mouvements</t>
        </is>
      </c>
      <c r="C20" s="23">
        <f>COUNTIF(C4:C13,"&gt;0")+COUNTIF(D4:D13,"&gt;0")</f>
        <v/>
      </c>
    </row>
    <row r="21">
      <c r="B21" s="19" t="inlineStr">
        <is>
          <t>Nombre moyen par mouvement</t>
        </is>
      </c>
      <c r="C21" s="47">
        <f>IFERROR(H15/10,0)</f>
        <v/>
      </c>
    </row>
  </sheetData>
  <mergeCells count="1">
    <mergeCell ref="A1:H1"/>
  </mergeCells>
  <conditionalFormatting sqref="E4:E13">
    <cfRule type="expression" priority="1" dxfId="0" stopIfTrue="1">
      <formula>E4&lt;0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TABLEAU DE BORD — COMPTE COURANT</t>
        </is>
      </c>
    </row>
    <row r="2"/>
    <row r="3">
      <c r="A3" s="2" t="inlineStr">
        <is>
          <t>Indicateur</t>
        </is>
      </c>
      <c r="B3" s="2" t="inlineStr">
        <is>
          <t>Valeur</t>
        </is>
      </c>
    </row>
    <row r="4">
      <c r="A4" s="25" t="inlineStr">
        <is>
          <t>Solde final de la période</t>
        </is>
      </c>
      <c r="B4" s="48">
        <f>'Compte Courant'!C19</f>
        <v/>
      </c>
    </row>
    <row r="5">
      <c r="A5" s="27" t="inlineStr">
        <is>
          <t>Total des débits</t>
        </is>
      </c>
      <c r="B5" s="49">
        <f>'Compte Courant'!C15</f>
        <v/>
      </c>
    </row>
    <row r="6">
      <c r="A6" s="25" t="inlineStr">
        <is>
          <t>Total des crédits</t>
        </is>
      </c>
      <c r="B6" s="48">
        <f>'Compte Courant'!D15</f>
        <v/>
      </c>
    </row>
    <row r="7">
      <c r="A7" s="27" t="inlineStr">
        <is>
          <t>Total des nombres (Solde × Jours)</t>
        </is>
      </c>
      <c r="B7" s="50">
        <f>'Compte Courant'!H15</f>
        <v/>
      </c>
    </row>
    <row r="8">
      <c r="A8" s="25" t="inlineStr">
        <is>
          <t>Taux d'intérêt annuel appliqué</t>
        </is>
      </c>
      <c r="B8" s="51">
        <f>'Compte Courant'!C17</f>
        <v/>
      </c>
    </row>
    <row r="9">
      <c r="A9" s="27" t="inlineStr">
        <is>
          <t>Intérêts calculés</t>
        </is>
      </c>
      <c r="B9" s="49">
        <f>'Compte Courant'!C18</f>
        <v/>
      </c>
    </row>
    <row r="10">
      <c r="A10" s="25" t="inlineStr">
        <is>
          <t>Nombre de mouvements</t>
        </is>
      </c>
      <c r="B10" s="31">
        <f>'Compte Courant'!C20</f>
        <v/>
      </c>
    </row>
    <row r="11"/>
    <row r="12"/>
    <row r="13">
      <c r="A13" s="15" t="inlineStr">
        <is>
          <t>MOUVEMENTS DÉTAILLÉS</t>
        </is>
      </c>
      <c r="B13" s="17" t="n"/>
      <c r="C13" s="17" t="n"/>
      <c r="D13" s="17" t="n"/>
    </row>
    <row r="14">
      <c r="A14" s="2" t="inlineStr">
        <is>
          <t>Date</t>
        </is>
      </c>
      <c r="B14" s="2" t="inlineStr">
        <is>
          <t>Débit (€)</t>
        </is>
      </c>
      <c r="C14" s="2" t="inlineStr">
        <is>
          <t>Crédit (€)</t>
        </is>
      </c>
      <c r="D14" s="2" t="inlineStr">
        <is>
          <t>Solde (€)</t>
        </is>
      </c>
    </row>
    <row r="15">
      <c r="A15" s="36">
        <f>'Compte Courant'!A4</f>
        <v/>
      </c>
      <c r="B15" s="37">
        <f>'Compte Courant'!C4</f>
        <v/>
      </c>
      <c r="C15" s="37">
        <f>'Compte Courant'!D4</f>
        <v/>
      </c>
      <c r="D15" s="37">
        <f>'Compte Courant'!E4</f>
        <v/>
      </c>
    </row>
    <row r="16">
      <c r="A16" s="39">
        <f>'Compte Courant'!A5</f>
        <v/>
      </c>
      <c r="B16" s="40">
        <f>'Compte Courant'!C5</f>
        <v/>
      </c>
      <c r="C16" s="40">
        <f>'Compte Courant'!D5</f>
        <v/>
      </c>
      <c r="D16" s="40">
        <f>'Compte Courant'!E5</f>
        <v/>
      </c>
    </row>
    <row r="17">
      <c r="A17" s="36">
        <f>'Compte Courant'!A6</f>
        <v/>
      </c>
      <c r="B17" s="37">
        <f>'Compte Courant'!C6</f>
        <v/>
      </c>
      <c r="C17" s="37">
        <f>'Compte Courant'!D6</f>
        <v/>
      </c>
      <c r="D17" s="37">
        <f>'Compte Courant'!E6</f>
        <v/>
      </c>
    </row>
    <row r="18">
      <c r="A18" s="39">
        <f>'Compte Courant'!A7</f>
        <v/>
      </c>
      <c r="B18" s="40">
        <f>'Compte Courant'!C7</f>
        <v/>
      </c>
      <c r="C18" s="40">
        <f>'Compte Courant'!D7</f>
        <v/>
      </c>
      <c r="D18" s="40">
        <f>'Compte Courant'!E7</f>
        <v/>
      </c>
    </row>
    <row r="19">
      <c r="A19" s="36">
        <f>'Compte Courant'!A8</f>
        <v/>
      </c>
      <c r="B19" s="37">
        <f>'Compte Courant'!C8</f>
        <v/>
      </c>
      <c r="C19" s="37">
        <f>'Compte Courant'!D8</f>
        <v/>
      </c>
      <c r="D19" s="37">
        <f>'Compte Courant'!E8</f>
        <v/>
      </c>
    </row>
    <row r="20">
      <c r="A20" s="39">
        <f>'Compte Courant'!A9</f>
        <v/>
      </c>
      <c r="B20" s="40">
        <f>'Compte Courant'!C9</f>
        <v/>
      </c>
      <c r="C20" s="40">
        <f>'Compte Courant'!D9</f>
        <v/>
      </c>
      <c r="D20" s="40">
        <f>'Compte Courant'!E9</f>
        <v/>
      </c>
    </row>
    <row r="21">
      <c r="A21" s="36">
        <f>'Compte Courant'!A10</f>
        <v/>
      </c>
      <c r="B21" s="37">
        <f>'Compte Courant'!C10</f>
        <v/>
      </c>
      <c r="C21" s="37">
        <f>'Compte Courant'!D10</f>
        <v/>
      </c>
      <c r="D21" s="37">
        <f>'Compte Courant'!E10</f>
        <v/>
      </c>
    </row>
    <row r="22">
      <c r="A22" s="39">
        <f>'Compte Courant'!A11</f>
        <v/>
      </c>
      <c r="B22" s="40">
        <f>'Compte Courant'!C11</f>
        <v/>
      </c>
      <c r="C22" s="40">
        <f>'Compte Courant'!D11</f>
        <v/>
      </c>
      <c r="D22" s="40">
        <f>'Compte Courant'!E11</f>
        <v/>
      </c>
    </row>
    <row r="23">
      <c r="A23" s="36">
        <f>'Compte Courant'!A12</f>
        <v/>
      </c>
      <c r="B23" s="37">
        <f>'Compte Courant'!C12</f>
        <v/>
      </c>
      <c r="C23" s="37">
        <f>'Compte Courant'!D12</f>
        <v/>
      </c>
      <c r="D23" s="37">
        <f>'Compte Courant'!E12</f>
        <v/>
      </c>
    </row>
    <row r="24">
      <c r="A24" s="39">
        <f>'Compte Courant'!A13</f>
        <v/>
      </c>
      <c r="B24" s="40">
        <f>'Compte Courant'!C13</f>
        <v/>
      </c>
      <c r="C24" s="40">
        <f>'Compte Courant'!D13</f>
        <v/>
      </c>
      <c r="D24" s="40">
        <f>'Compte Courant'!E13</f>
        <v/>
      </c>
    </row>
    <row r="25"/>
    <row r="26">
      <c r="A26" s="32" t="inlineStr">
        <is>
          <t>Total Débits</t>
        </is>
      </c>
      <c r="B26" s="52">
        <f>'Compte Courant'!C15</f>
        <v/>
      </c>
    </row>
    <row r="27">
      <c r="A27" s="32" t="inlineStr">
        <is>
          <t>Total Crédits</t>
        </is>
      </c>
      <c r="B27" s="52">
        <f>'Compte Courant'!D15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MODE D'EMPLOI</t>
        </is>
      </c>
    </row>
    <row r="2"/>
    <row r="3" ht="40" customHeight="1">
      <c r="A3" s="34" t="inlineStr">
        <is>
          <t>Objectif du classeur</t>
        </is>
      </c>
      <c r="B3" s="35" t="inlineStr">
        <is>
          <t>Ce tableau permet de calculer les intérêts d'un compte courant (associé, bancaire ou commercial) selon la méthode des nombres, utilisée couramment en France.</t>
        </is>
      </c>
    </row>
    <row r="4" ht="40" customHeight="1">
      <c r="A4" s="34" t="inlineStr">
        <is>
          <t>Feuille 'Compte Courant'</t>
        </is>
      </c>
      <c r="B4" s="35" t="inlineStr">
        <is>
          <t>Contient l'ensemble des mouvements (débits et crédits) avec calcul automatique du solde après chaque opération.</t>
        </is>
      </c>
    </row>
    <row r="5" ht="40" customHeight="1">
      <c r="A5" s="34" t="inlineStr">
        <is>
          <t>Colonne Date</t>
        </is>
      </c>
      <c r="B5" s="35" t="inlineStr">
        <is>
          <t>Date de l'opération, au format JJ/MM/AAAA. Les dates doivent être saisies dans l'ordre chronologique.</t>
        </is>
      </c>
    </row>
    <row r="6" ht="40" customHeight="1">
      <c r="A6" s="34" t="inlineStr">
        <is>
          <t>Colonne Débit / Crédit</t>
        </is>
      </c>
      <c r="B6" s="35" t="inlineStr">
        <is>
          <t>Montant de l'opération. Saisir un débit (sortie) ou un crédit (entrée), jamais les deux sur la même ligne.</t>
        </is>
      </c>
    </row>
    <row r="7" ht="40" customHeight="1">
      <c r="A7" s="34" t="inlineStr">
        <is>
          <t>Colonne Solde</t>
        </is>
      </c>
      <c r="B7" s="35" t="inlineStr">
        <is>
          <t>Calculé automatiquement : Solde précédent + Crédit - Débit.</t>
        </is>
      </c>
    </row>
    <row r="8" ht="40" customHeight="1">
      <c r="A8" s="34" t="inlineStr">
        <is>
          <t>Colonne Sens</t>
        </is>
      </c>
      <c r="B8" s="35" t="inlineStr">
        <is>
          <t>Indique si le compte est Débiteur (solde négatif) ou Créditeur (solde positif).</t>
        </is>
      </c>
    </row>
    <row r="9" ht="40" customHeight="1">
      <c r="A9" s="34" t="inlineStr">
        <is>
          <t>Colonne Nb de jours</t>
        </is>
      </c>
      <c r="B9" s="35" t="inlineStr">
        <is>
          <t>Nombre de jours entre la date de l'opération et la date de l'opération suivante.</t>
        </is>
      </c>
    </row>
    <row r="10" ht="40" customHeight="1">
      <c r="A10" s="34" t="inlineStr">
        <is>
          <t>Colonne Nombres</t>
        </is>
      </c>
      <c r="B10" s="35" t="inlineStr">
        <is>
          <t>Calculée par Solde × Nombre de jours. C'est la base du calcul des intérêts (méthode des nombres commerciaux).</t>
        </is>
      </c>
    </row>
    <row r="11" ht="40" customHeight="1">
      <c r="A11" s="34" t="inlineStr">
        <is>
          <t>Taux d'intérêt annuel</t>
        </is>
      </c>
      <c r="B11" s="35" t="inlineStr">
        <is>
          <t>Cellule en jaune (modifiable) : saisir le taux annuel en pourcentage appliqué sur la période.</t>
        </is>
      </c>
    </row>
    <row r="12" ht="40" customHeight="1">
      <c r="A12" s="34" t="inlineStr">
        <is>
          <t>Intérêts calculés</t>
        </is>
      </c>
      <c r="B12" s="35" t="inlineStr">
        <is>
          <t>Formule : (Total des Nombres × Taux) / 36000, formule bancaire française standard basée sur une année de 360 jours.</t>
        </is>
      </c>
    </row>
    <row r="13" ht="40" customHeight="1">
      <c r="A13" s="34" t="inlineStr">
        <is>
          <t>Feuille 'Synthèse'</t>
        </is>
      </c>
      <c r="B13" s="35" t="inlineStr">
        <is>
          <t>Tableau de bord présentant les indicateurs clés (solde final, totaux, intérêts) ainsi que trois graphiques : évolution du solde, comparaison débits/crédits et répartition globale.</t>
        </is>
      </c>
    </row>
    <row r="14" ht="40" customHeight="1">
      <c r="A14" s="34" t="inlineStr">
        <is>
          <t>Mise à jour des données</t>
        </is>
      </c>
      <c r="B14" s="35" t="inlineStr">
        <is>
          <t>Pour ajouter un mouvement, insérer une ligne dans le tableau de la feuille 'Compte Courant' et copier les formules des colonnes Solde, Sens, Nb de jours et Nombres.</t>
        </is>
      </c>
    </row>
    <row r="15" ht="40" customHeight="1">
      <c r="A15" s="34" t="inlineStr">
        <is>
          <t>Alerte solde négatif</t>
        </is>
      </c>
      <c r="B15" s="35" t="inlineStr">
        <is>
          <t>Toute ligne où le solde devient négatif est automatiquement mise en évidence en rouge.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2026-07-16T11:56:33Z</dcterms:created>
  <dcterms:modified xmlns:dcterms="http://purl.org/dc/terms/" xmlns:xsi="http://www.w3.org/2001/XMLSchema-instance" xsi:type="dcterms:W3CDTF">2026-07-16T11:56:33Z</dcterms:modified>
</cp:coreProperties>
</file>